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filterPrivacy="1" defaultThemeVersion="123820"/>
  <xr:revisionPtr revIDLastSave="0" documentId="13_ncr:1_{8A6764F0-E19E-45D4-8167-3155BA5405FF}" xr6:coauthVersionLast="47" xr6:coauthVersionMax="47" xr10:uidLastSave="{00000000-0000-0000-0000-000000000000}"/>
  <workbookProtection workbookPassword="CDA3" lockStructure="1"/>
  <bookViews>
    <workbookView xWindow="-120" yWindow="-120" windowWidth="29040" windowHeight="15990" xr2:uid="{00000000-000D-0000-FFFF-FFFF00000000}"/>
  </bookViews>
  <sheets>
    <sheet name="TARJOUSPYYNTÖ" sheetId="2" r:id="rId1"/>
  </sheets>
  <definedNames>
    <definedName name="_xlnm.Print_Area" localSheetId="0">TARJOUSPYYNTÖ!$A$1:$N$62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0" i="2" l="1"/>
  <c r="M20" i="2" s="1"/>
  <c r="N20" i="2" s="1"/>
  <c r="K13" i="2"/>
  <c r="M13" i="2" s="1"/>
  <c r="N13" i="2" s="1"/>
  <c r="K37" i="2"/>
  <c r="M37" i="2" s="1"/>
  <c r="K34" i="2"/>
  <c r="N34" i="2" s="1"/>
  <c r="K48" i="2"/>
  <c r="N48" i="2" s="1"/>
  <c r="K45" i="2"/>
  <c r="M45" i="2" s="1"/>
  <c r="K42" i="2"/>
  <c r="M42" i="2" s="1"/>
  <c r="K30" i="2"/>
  <c r="M30" i="2" s="1"/>
  <c r="N30" i="2" s="1"/>
  <c r="K29" i="2"/>
  <c r="M29" i="2" s="1"/>
  <c r="N29" i="2" s="1"/>
  <c r="K28" i="2"/>
  <c r="M28" i="2" s="1"/>
  <c r="N28" i="2" s="1"/>
  <c r="K27" i="2"/>
  <c r="L27" i="2" s="1"/>
  <c r="K26" i="2"/>
  <c r="M26" i="2" s="1"/>
  <c r="N26" i="2" s="1"/>
  <c r="K25" i="2"/>
  <c r="M25" i="2" s="1"/>
  <c r="N25" i="2" s="1"/>
  <c r="K24" i="2"/>
  <c r="M24" i="2" s="1"/>
  <c r="N24" i="2" s="1"/>
  <c r="K23" i="2"/>
  <c r="L23" i="2" s="1"/>
  <c r="K22" i="2"/>
  <c r="M22" i="2" s="1"/>
  <c r="N22" i="2" s="1"/>
  <c r="K21" i="2"/>
  <c r="M21" i="2" s="1"/>
  <c r="N21" i="2" s="1"/>
  <c r="K17" i="2"/>
  <c r="M17" i="2" s="1"/>
  <c r="N17" i="2" s="1"/>
  <c r="K16" i="2"/>
  <c r="M16" i="2" s="1"/>
  <c r="N16" i="2" s="1"/>
  <c r="K15" i="2"/>
  <c r="M15" i="2" s="1"/>
  <c r="N15" i="2" s="1"/>
  <c r="K14" i="2"/>
  <c r="M14" i="2" s="1"/>
  <c r="N14" i="2" s="1"/>
  <c r="K12" i="2"/>
  <c r="L12" i="2" s="1"/>
  <c r="K11" i="2"/>
  <c r="M11" i="2" s="1"/>
  <c r="N11" i="2" s="1"/>
  <c r="K10" i="2"/>
  <c r="M10" i="2" s="1"/>
  <c r="N10" i="2" s="1"/>
  <c r="K9" i="2"/>
  <c r="M9" i="2" s="1"/>
  <c r="L29" i="2"/>
  <c r="L48" i="2"/>
  <c r="L25" i="2"/>
  <c r="L15" i="2"/>
  <c r="N42" i="2"/>
  <c r="L42" i="2"/>
  <c r="N45" i="2"/>
  <c r="N49" i="2" s="1"/>
  <c r="L11" i="2"/>
  <c r="L17" i="2"/>
  <c r="L14" i="2"/>
  <c r="L22" i="2" l="1"/>
  <c r="L16" i="2"/>
  <c r="L34" i="2"/>
  <c r="L26" i="2"/>
  <c r="M34" i="2"/>
  <c r="M38" i="2" s="1"/>
  <c r="M27" i="2"/>
  <c r="N27" i="2" s="1"/>
  <c r="L30" i="2"/>
  <c r="M23" i="2"/>
  <c r="N23" i="2" s="1"/>
  <c r="L13" i="2"/>
  <c r="L9" i="2"/>
  <c r="L45" i="2"/>
  <c r="M48" i="2"/>
  <c r="M49" i="2" s="1"/>
  <c r="N9" i="2"/>
  <c r="M12" i="2"/>
  <c r="N12" i="2" s="1"/>
  <c r="L24" i="2"/>
  <c r="L28" i="2"/>
  <c r="L10" i="2"/>
  <c r="K31" i="2"/>
  <c r="L21" i="2"/>
  <c r="L37" i="2"/>
  <c r="L20" i="2"/>
  <c r="K38" i="2"/>
  <c r="N37" i="2"/>
  <c r="N38" i="2" s="1"/>
  <c r="L31" i="2" l="1"/>
  <c r="M31" i="2"/>
  <c r="N50" i="2"/>
  <c r="J49" i="2"/>
  <c r="M50" i="2"/>
  <c r="K32" i="2"/>
  <c r="K39" i="2"/>
  <c r="J46" i="2"/>
  <c r="J39" i="2"/>
  <c r="J32" i="2"/>
  <c r="J43" i="2"/>
  <c r="M51" i="2" l="1"/>
  <c r="N31" i="2"/>
  <c r="N51" i="2" s="1"/>
</calcChain>
</file>

<file path=xl/sharedStrings.xml><?xml version="1.0" encoding="utf-8"?>
<sst xmlns="http://schemas.openxmlformats.org/spreadsheetml/2006/main" count="141" uniqueCount="76">
  <si>
    <t>ISO-R</t>
  </si>
  <si>
    <t>ISO-L</t>
  </si>
  <si>
    <t>LEVEYS mm</t>
  </si>
  <si>
    <t>PITUUS mm</t>
  </si>
  <si>
    <t>PAKSUUS mm</t>
  </si>
  <si>
    <t>LEVYÄ / PKT</t>
  </si>
  <si>
    <t>RULLIA / PKT</t>
  </si>
  <si>
    <t>MUISTA TILATA MYÖS:</t>
  </si>
  <si>
    <r>
      <t>m</t>
    </r>
    <r>
      <rPr>
        <b/>
        <vertAlign val="superscript"/>
        <sz val="11"/>
        <rFont val="Arial"/>
        <family val="2"/>
      </rPr>
      <t xml:space="preserve">2 </t>
    </r>
    <r>
      <rPr>
        <b/>
        <sz val="11"/>
        <rFont val="Arial"/>
        <family val="2"/>
      </rPr>
      <t>/ RULLA</t>
    </r>
  </si>
  <si>
    <t>LEVEYS cm</t>
  </si>
  <si>
    <t>PITUUS m</t>
  </si>
  <si>
    <t>PAINO / RULLA kg</t>
  </si>
  <si>
    <t>ja PELLAVAERISTEKÄSISAHA</t>
  </si>
  <si>
    <t>TÄYTETTÄVÄ</t>
  </si>
  <si>
    <t>SARAKE</t>
  </si>
  <si>
    <t>TULOS</t>
  </si>
  <si>
    <t>myyntierä (rulla)</t>
  </si>
  <si>
    <t>myyntierä (saha)</t>
  </si>
  <si>
    <t xml:space="preserve">            LASKENTAKENTTÄ</t>
  </si>
  <si>
    <r>
      <t>m</t>
    </r>
    <r>
      <rPr>
        <b/>
        <vertAlign val="superscript"/>
        <sz val="11"/>
        <rFont val="Arial"/>
        <family val="2"/>
      </rPr>
      <t xml:space="preserve">3 </t>
    </r>
    <r>
      <rPr>
        <b/>
        <sz val="11"/>
        <rFont val="Arial"/>
        <family val="2"/>
      </rPr>
      <t>/ RULLA (rahdille)</t>
    </r>
  </si>
  <si>
    <r>
      <t>m</t>
    </r>
    <r>
      <rPr>
        <b/>
        <vertAlign val="superscript"/>
        <sz val="11"/>
        <rFont val="Arial"/>
        <family val="2"/>
      </rPr>
      <t>3</t>
    </r>
    <r>
      <rPr>
        <b/>
        <sz val="11"/>
        <rFont val="Arial"/>
        <family val="2"/>
      </rPr>
      <t xml:space="preserve"> / KPL. (rahdille)</t>
    </r>
  </si>
  <si>
    <t>PAINO / KPL. kg</t>
  </si>
  <si>
    <t>ja pystysuorissa asennuksissa 3% lisäys pituuteen.</t>
  </si>
  <si>
    <t>Haluan, että tuotteet toimitetaan minulle. Rahtihinta ilmoitetaan tilausvahvistuksessa / tarjouksessa. Toimitusaika noin viikko maksun jälkeen.</t>
  </si>
  <si>
    <t>Haluan noutaa tuotteet tehtaalta. Tavarat ovat noudettavissa maksun saavuttua.</t>
  </si>
  <si>
    <r>
      <t>m</t>
    </r>
    <r>
      <rPr>
        <b/>
        <vertAlign val="superscript"/>
        <sz val="11"/>
        <rFont val="Arial"/>
        <family val="2"/>
      </rPr>
      <t>3</t>
    </r>
    <r>
      <rPr>
        <b/>
        <sz val="11"/>
        <rFont val="Arial"/>
        <family val="2"/>
      </rPr>
      <t xml:space="preserve"> / PKT (rahdille)</t>
    </r>
  </si>
  <si>
    <r>
      <t>m</t>
    </r>
    <r>
      <rPr>
        <b/>
        <vertAlign val="superscript"/>
        <sz val="11"/>
        <rFont val="Arial"/>
        <family val="2"/>
      </rPr>
      <t>2</t>
    </r>
    <r>
      <rPr>
        <b/>
        <sz val="11"/>
        <rFont val="Arial"/>
        <family val="2"/>
      </rPr>
      <t xml:space="preserve"> / PKT</t>
    </r>
  </si>
  <si>
    <t>Täytä ja lähetä sähköpostilla osoitteeseen info@isolina.com</t>
  </si>
  <si>
    <t>ILMANSULKURAKENNUSPAPERIT,</t>
  </si>
  <si>
    <t>TEIPPI</t>
  </si>
  <si>
    <t>-        Maksuehto: Ennakko</t>
  </si>
  <si>
    <t>-        Toimitusehto: Sopimuksen mukaan</t>
  </si>
  <si>
    <t>-        Toimitusaika: Tilausvahvistuksen mukaan, n. 7 pv maksun saapumisesta</t>
  </si>
  <si>
    <t>kenttään X</t>
  </si>
  <si>
    <t>Merkitse</t>
  </si>
  <si>
    <t>valittavaan</t>
  </si>
  <si>
    <t>myyntierä (säkki)</t>
  </si>
  <si>
    <t>Eristeiden yhteismäärä</t>
  </si>
  <si>
    <t>Oheistuotteiden yhteismäärä</t>
  </si>
  <si>
    <t>Rivesäkkien yhteismäärä</t>
  </si>
  <si>
    <r>
      <t>Pyynön m</t>
    </r>
    <r>
      <rPr>
        <b/>
        <vertAlign val="superscript"/>
        <sz val="11"/>
        <color indexed="8"/>
        <rFont val="Arial"/>
        <family val="2"/>
      </rPr>
      <t>2</t>
    </r>
    <r>
      <rPr>
        <b/>
        <sz val="11"/>
        <color indexed="8"/>
        <rFont val="Arial"/>
        <family val="2"/>
      </rPr>
      <t xml:space="preserve"> </t>
    </r>
  </si>
  <si>
    <t>Pyynön paino rahdille kg</t>
  </si>
  <si>
    <r>
      <t>Pyynön m</t>
    </r>
    <r>
      <rPr>
        <b/>
        <vertAlign val="superscript"/>
        <sz val="11"/>
        <rFont val="Arial"/>
        <family val="2"/>
      </rPr>
      <t>3</t>
    </r>
    <r>
      <rPr>
        <b/>
        <sz val="11"/>
        <rFont val="Arial"/>
        <family val="2"/>
      </rPr>
      <t xml:space="preserve"> rahdille</t>
    </r>
  </si>
  <si>
    <t>Pyynön pituus m</t>
  </si>
  <si>
    <t>Pyynön määrä KPL.</t>
  </si>
  <si>
    <t>TARJOUSPYYNÖN TUOTTEIDEN KOKONAISMÄÄRÄ:</t>
  </si>
  <si>
    <t>-        Yllä mainitut tilavuudet ja painot ovat suuntaa antavia</t>
  </si>
  <si>
    <t>postinumerosi</t>
  </si>
  <si>
    <t>Täytä</t>
  </si>
  <si>
    <t>toimitus</t>
  </si>
  <si>
    <t>RULLA-
TUOTE</t>
  </si>
  <si>
    <t>LEVY-
TUOTE</t>
  </si>
  <si>
    <t>HUOPA-
RIVE</t>
  </si>
  <si>
    <t>ILMAN-
SULKU-
RAKENNUS-
PAPERIT</t>
  </si>
  <si>
    <t>RAKENNUS-
PAPERI
TEIPPI</t>
  </si>
  <si>
    <t>PELLAVA-
ERISTE-
KÄSISAHA</t>
  </si>
  <si>
    <r>
      <t>TÄYTÄ
tarvitsemasi
m</t>
    </r>
    <r>
      <rPr>
        <b/>
        <vertAlign val="superscript"/>
        <sz val="11"/>
        <rFont val="Arial"/>
        <family val="2"/>
      </rPr>
      <t>2</t>
    </r>
  </si>
  <si>
    <t>Tarvitsemasi
määrä PKT</t>
  </si>
  <si>
    <t>TÄYTÄ
tarvitsemasi
määrä KPL.</t>
  </si>
  <si>
    <t>Tarvitsemasi
määrä KPL.</t>
  </si>
  <si>
    <t>Pyynön
määrä
KPL.</t>
  </si>
  <si>
    <r>
      <t>Pyynön m</t>
    </r>
    <r>
      <rPr>
        <b/>
        <vertAlign val="superscript"/>
        <sz val="11"/>
        <rFont val="Arial"/>
        <family val="2"/>
      </rPr>
      <t xml:space="preserve">3
</t>
    </r>
    <r>
      <rPr>
        <b/>
        <sz val="11"/>
        <rFont val="Arial"/>
        <family val="2"/>
      </rPr>
      <t>rahdille</t>
    </r>
  </si>
  <si>
    <t>Pyynön paino
rahdille kg</t>
  </si>
  <si>
    <t>Tarvitsemasi
määrä RULLA</t>
  </si>
  <si>
    <t>TÄYTÄ
tarvitsemasi
pituus m</t>
  </si>
  <si>
    <t>-        Tiedot ovat sitoumuksetta voimassa toistaiseksi ja pidätämme oikeudet muutoksiin</t>
  </si>
  <si>
    <t>TARJOUSPYYNTÖLOMAKE PELLAVAERISTEILLE</t>
  </si>
  <si>
    <t>nauhatuotteet vain jälleenmyyjän kautta</t>
  </si>
  <si>
    <t>6/8</t>
  </si>
  <si>
    <t>50/75/100</t>
  </si>
  <si>
    <r>
      <t>Vinkki: Pyöristä tarvitsemasi m</t>
    </r>
    <r>
      <rPr>
        <b/>
        <vertAlign val="superscript"/>
        <sz val="11"/>
        <color indexed="17"/>
        <rFont val="Calibri"/>
        <family val="2"/>
      </rPr>
      <t>2</t>
    </r>
    <r>
      <rPr>
        <b/>
        <sz val="11"/>
        <color indexed="17"/>
        <rFont val="Calibri"/>
        <family val="2"/>
      </rPr>
      <t>-määrä ylöspäin huomioiden leikkaamishukka</t>
    </r>
  </si>
  <si>
    <t>ERISTE-
RIVE</t>
  </si>
  <si>
    <t xml:space="preserve"> -&gt;    -&gt;    -&gt;</t>
  </si>
  <si>
    <t>Nauhatuotteet</t>
  </si>
  <si>
    <t>VAIN</t>
  </si>
  <si>
    <t>jälleenmyyjän kautta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</si>
</sst>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#,##0.00"/>
  </numFmts>
  <fonts count="67" x14ac:knownFonts="1">
    <font>
      <sz val="10"/>
      <name val="Arial"/>
    </font>
    <font>
      <b/>
      <u val="double"/>
      <sz val="16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vertAlign val="superscript"/>
      <sz val="11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sz val="9"/>
      <name val="Arial"/>
      <family val="2"/>
    </font>
    <font>
      <b/>
      <sz val="12"/>
      <color indexed="9"/>
      <name val="Arial"/>
      <family val="2"/>
    </font>
    <font>
      <sz val="10"/>
      <name val="Arial"/>
      <family val="2"/>
    </font>
    <font>
      <b/>
      <u/>
      <sz val="11"/>
      <color indexed="12"/>
      <name val="Arial"/>
      <family val="2"/>
    </font>
    <font>
      <b/>
      <sz val="12"/>
      <color indexed="8"/>
      <name val="Arial"/>
      <family val="2"/>
    </font>
    <font>
      <i/>
      <sz val="11"/>
      <name val="Arial"/>
      <family val="2"/>
    </font>
    <font>
      <b/>
      <sz val="21"/>
      <name val="Arial"/>
      <family val="2"/>
    </font>
    <font>
      <b/>
      <sz val="11.5"/>
      <name val="Arial"/>
      <family val="2"/>
    </font>
    <font>
      <sz val="11.5"/>
      <name val="Arial"/>
      <family val="2"/>
    </font>
    <font>
      <b/>
      <sz val="11"/>
      <color indexed="8"/>
      <name val="Arial"/>
      <family val="2"/>
    </font>
    <font>
      <b/>
      <vertAlign val="superscript"/>
      <sz val="11"/>
      <color indexed="8"/>
      <name val="Arial"/>
      <family val="2"/>
    </font>
    <font>
      <sz val="22"/>
      <name val="Arial"/>
      <family val="2"/>
    </font>
    <font>
      <b/>
      <i/>
      <sz val="11"/>
      <name val="Arial"/>
      <family val="2"/>
    </font>
    <font>
      <u/>
      <sz val="36"/>
      <color indexed="12"/>
      <name val="Arial"/>
      <family val="2"/>
    </font>
    <font>
      <sz val="36"/>
      <name val="Arial"/>
      <family val="2"/>
    </font>
    <font>
      <b/>
      <u/>
      <sz val="12"/>
      <color indexed="12"/>
      <name val="Arial"/>
      <family val="2"/>
    </font>
    <font>
      <u/>
      <sz val="12"/>
      <color indexed="12"/>
      <name val="Arial"/>
      <family val="2"/>
    </font>
    <font>
      <b/>
      <sz val="15"/>
      <name val="Arial"/>
      <family val="2"/>
    </font>
    <font>
      <b/>
      <vertAlign val="superscript"/>
      <sz val="11"/>
      <color indexed="17"/>
      <name val="Calibri"/>
      <family val="2"/>
    </font>
    <font>
      <b/>
      <sz val="11"/>
      <color indexed="17"/>
      <name val="Calibri"/>
      <family val="2"/>
    </font>
    <font>
      <b/>
      <sz val="14"/>
      <name val="Arial"/>
      <family val="2"/>
    </font>
    <font>
      <sz val="12"/>
      <color indexed="1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FF0000"/>
      <name val="Calibri"/>
      <family val="2"/>
      <scheme val="minor"/>
    </font>
    <font>
      <sz val="12"/>
      <color theme="1"/>
      <name val="Arial"/>
      <family val="2"/>
    </font>
    <font>
      <b/>
      <sz val="11"/>
      <color rgb="FF00B050"/>
      <name val="Calibri"/>
      <family val="2"/>
      <scheme val="minor"/>
    </font>
    <font>
      <b/>
      <sz val="10"/>
      <color rgb="FF00B050"/>
      <name val="Arial"/>
      <family val="2"/>
    </font>
    <font>
      <b/>
      <sz val="11"/>
      <color theme="1"/>
      <name val="Arial"/>
      <family val="2"/>
    </font>
    <font>
      <b/>
      <sz val="11"/>
      <color rgb="FF00B050"/>
      <name val="Arial"/>
      <family val="2"/>
    </font>
    <font>
      <sz val="11"/>
      <color rgb="FF00B050"/>
      <name val="Arial"/>
      <family val="2"/>
    </font>
    <font>
      <b/>
      <i/>
      <sz val="11"/>
      <color rgb="FF00B050"/>
      <name val="Arial"/>
      <family val="2"/>
    </font>
    <font>
      <b/>
      <sz val="11"/>
      <color rgb="FF7030A0"/>
      <name val="Arial"/>
      <family val="2"/>
    </font>
    <font>
      <sz val="11"/>
      <color rgb="FF7030A0"/>
      <name val="Arial"/>
      <family val="2"/>
    </font>
    <font>
      <b/>
      <i/>
      <sz val="11"/>
      <color rgb="FF7030A0"/>
      <name val="Arial"/>
      <family val="2"/>
    </font>
    <font>
      <b/>
      <sz val="11"/>
      <color rgb="FF0070C0"/>
      <name val="Arial"/>
      <family val="2"/>
    </font>
    <font>
      <sz val="11"/>
      <color rgb="FF0070C0"/>
      <name val="Arial"/>
      <family val="2"/>
    </font>
    <font>
      <b/>
      <i/>
      <sz val="11"/>
      <color rgb="FF0070C0"/>
      <name val="Arial"/>
      <family val="2"/>
    </font>
    <font>
      <sz val="12"/>
      <color rgb="FFFF0000"/>
      <name val="Arial"/>
      <family val="2"/>
    </font>
    <font>
      <i/>
      <sz val="11"/>
      <color rgb="FF00B050"/>
      <name val="Arial"/>
      <family val="2"/>
    </font>
    <font>
      <sz val="11"/>
      <color theme="1"/>
      <name val="Arial"/>
      <family val="2"/>
    </font>
    <font>
      <b/>
      <i/>
      <sz val="11"/>
      <color theme="1"/>
      <name val="Arial"/>
      <family val="2"/>
    </font>
    <font>
      <i/>
      <sz val="11"/>
      <color rgb="FF7030A0"/>
      <name val="Arial"/>
      <family val="2"/>
    </font>
    <font>
      <b/>
      <u/>
      <sz val="11"/>
      <color theme="1"/>
      <name val="Arial"/>
      <family val="2"/>
    </font>
  </fonts>
  <fills count="41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39997558519241921"/>
        <bgColor theme="4" tint="0.39997558519241921"/>
      </patternFill>
    </fill>
    <fill>
      <patternFill patternType="solid">
        <fgColor theme="5"/>
        <bgColor theme="5"/>
      </patternFill>
    </fill>
    <fill>
      <patternFill patternType="solid">
        <fgColor theme="5" tint="0.79998168889431442"/>
        <bgColor theme="5" tint="0.79998168889431442"/>
      </patternFill>
    </fill>
    <fill>
      <patternFill patternType="solid">
        <fgColor theme="5" tint="0.59999389629810485"/>
        <bgColor theme="5" tint="0.59999389629810485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6"/>
        <bgColor theme="6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theme="6" tint="0.59999389629810485"/>
        <bgColor theme="6" tint="0.59999389629810485"/>
      </patternFill>
    </fill>
    <fill>
      <patternFill patternType="solid">
        <fgColor theme="6" tint="0.39997558519241921"/>
        <bgColor theme="6" tint="0.39997558519241921"/>
      </patternFill>
    </fill>
    <fill>
      <patternFill patternType="solid">
        <fgColor theme="7"/>
        <bgColor theme="7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59999389629810485"/>
        <bgColor theme="7" tint="0.59999389629810485"/>
      </patternFill>
    </fill>
    <fill>
      <patternFill patternType="solid">
        <fgColor theme="7" tint="0.39997558519241921"/>
        <bgColor theme="7" tint="0.39997558519241921"/>
      </patternFill>
    </fill>
    <fill>
      <patternFill patternType="solid">
        <fgColor theme="8"/>
        <bgColor theme="8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theme="8" tint="0.59999389629810485"/>
        <bgColor theme="8" tint="0.59999389629810485"/>
      </patternFill>
    </fill>
    <fill>
      <patternFill patternType="solid">
        <fgColor theme="8" tint="0.39997558519241921"/>
        <bgColor theme="8" tint="0.39997558519241921"/>
      </patternFill>
    </fill>
    <fill>
      <patternFill patternType="solid">
        <fgColor theme="9"/>
        <bgColor theme="9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9" tint="0.39997558519241921"/>
        <bgColor theme="9" tint="0.39997558519241921"/>
      </patternFill>
    </fill>
    <fill>
      <patternFill patternType="solid">
        <fgColor rgb="FFFFC7CE"/>
        <bgColor rgb="FFFFC7CE"/>
      </patternFill>
    </fill>
    <fill>
      <patternFill patternType="solid">
        <fgColor rgb="FFF2F2F2"/>
        <bgColor rgb="FFF2F2F2"/>
      </patternFill>
    </fill>
    <fill>
      <patternFill patternType="solid">
        <fgColor rgb="FFA5A5A5"/>
        <bgColor rgb="FFA5A5A5"/>
      </patternFill>
    </fill>
    <fill>
      <patternFill patternType="lightUp">
        <fgColor theme="0"/>
        <bgColor theme="4" tint="0.19998779259620961"/>
      </patternFill>
    </fill>
    <fill>
      <patternFill patternType="lightUp">
        <fgColor theme="0"/>
        <bgColor theme="5" tint="0.19998779259620961"/>
      </patternFill>
    </fill>
    <fill>
      <patternFill patternType="lightUp">
        <fgColor theme="0"/>
        <bgColor theme="6" tint="0.19998779259620961"/>
      </patternFill>
    </fill>
    <fill>
      <patternFill patternType="solid">
        <fgColor rgb="FFC6EFCE"/>
        <bgColor rgb="FFC6EFCE"/>
      </patternFill>
    </fill>
    <fill>
      <patternFill patternType="solid">
        <fgColor rgb="FFFFCC99"/>
        <bgColor rgb="FFFFCC99"/>
      </patternFill>
    </fill>
    <fill>
      <patternFill patternType="solid">
        <fgColor rgb="FFFFEB9C"/>
        <bgColor rgb="FFFFEB9C"/>
      </patternFill>
    </fill>
    <fill>
      <patternFill patternType="solid">
        <fgColor rgb="FFFFFFCC"/>
        <bgColor rgb="FFFFFFCC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92D050"/>
        <bgColor rgb="FFFFCC99"/>
      </patternFill>
    </fill>
  </fills>
  <borders count="100">
    <border>
      <left/>
      <right/>
      <top/>
      <bottom/>
      <diagonal/>
    </border>
    <border>
      <left/>
      <right style="thick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 style="double">
        <color indexed="64"/>
      </right>
      <top style="thin">
        <color indexed="64"/>
      </top>
      <bottom style="thick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double">
        <color indexed="64"/>
      </right>
      <top style="medium">
        <color indexed="64"/>
      </top>
      <bottom style="thick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double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double">
        <color indexed="64"/>
      </right>
      <top/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double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ck">
        <color indexed="64"/>
      </left>
      <right style="double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double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ashed">
        <color indexed="64"/>
      </left>
      <right style="dashed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ck">
        <color indexed="64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ck">
        <color indexed="64"/>
      </left>
      <right style="thin">
        <color rgb="FF7F7F7F"/>
      </right>
      <top style="thin">
        <color rgb="FF7F7F7F"/>
      </top>
      <bottom style="thick">
        <color indexed="64"/>
      </bottom>
      <diagonal/>
    </border>
    <border>
      <left style="thin">
        <color rgb="FF7F7F7F"/>
      </left>
      <right style="thick">
        <color indexed="64"/>
      </right>
      <top style="thin">
        <color rgb="FF7F7F7F"/>
      </top>
      <bottom style="thin">
        <color rgb="FF7F7F7F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7">
    <xf numFmtId="0" fontId="0" fillId="0" borderId="0"/>
    <xf numFmtId="0" fontId="33" fillId="2" borderId="0" applyNumberFormat="0" applyBorder="0" applyAlignment="0" applyProtection="0"/>
    <xf numFmtId="0" fontId="32" fillId="3" borderId="0" applyNumberFormat="0" applyBorder="0" applyAlignment="0" applyProtection="0"/>
    <xf numFmtId="0" fontId="32" fillId="3" borderId="0" applyNumberFormat="0" applyBorder="0" applyAlignment="0" applyProtection="0"/>
    <xf numFmtId="0" fontId="32" fillId="4" borderId="0" applyNumberFormat="0" applyBorder="0" applyAlignment="0" applyProtection="0"/>
    <xf numFmtId="0" fontId="32" fillId="4" borderId="0" applyNumberFormat="0" applyBorder="0" applyAlignment="0" applyProtection="0"/>
    <xf numFmtId="0" fontId="33" fillId="5" borderId="0" applyNumberFormat="0" applyBorder="0" applyAlignment="0" applyProtection="0"/>
    <xf numFmtId="0" fontId="33" fillId="6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8" borderId="0" applyNumberFormat="0" applyBorder="0" applyAlignment="0" applyProtection="0"/>
    <xf numFmtId="0" fontId="32" fillId="8" borderId="0" applyNumberFormat="0" applyBorder="0" applyAlignment="0" applyProtection="0"/>
    <xf numFmtId="0" fontId="33" fillId="9" borderId="0" applyNumberFormat="0" applyBorder="0" applyAlignment="0" applyProtection="0"/>
    <xf numFmtId="0" fontId="33" fillId="10" borderId="0" applyNumberFormat="0" applyBorder="0" applyAlignment="0" applyProtection="0"/>
    <xf numFmtId="0" fontId="32" fillId="11" borderId="0" applyNumberFormat="0" applyBorder="0" applyAlignment="0" applyProtection="0"/>
    <xf numFmtId="0" fontId="32" fillId="11" borderId="0" applyNumberFormat="0" applyBorder="0" applyAlignment="0" applyProtection="0"/>
    <xf numFmtId="0" fontId="32" fillId="12" borderId="0" applyNumberFormat="0" applyBorder="0" applyAlignment="0" applyProtection="0"/>
    <xf numFmtId="0" fontId="32" fillId="12" borderId="0" applyNumberFormat="0" applyBorder="0" applyAlignment="0" applyProtection="0"/>
    <xf numFmtId="0" fontId="33" fillId="13" borderId="0" applyNumberFormat="0" applyBorder="0" applyAlignment="0" applyProtection="0"/>
    <xf numFmtId="0" fontId="33" fillId="14" borderId="0" applyNumberFormat="0" applyBorder="0" applyAlignment="0" applyProtection="0"/>
    <xf numFmtId="0" fontId="32" fillId="15" borderId="0" applyNumberFormat="0" applyBorder="0" applyAlignment="0" applyProtection="0"/>
    <xf numFmtId="0" fontId="32" fillId="15" borderId="0" applyNumberFormat="0" applyBorder="0" applyAlignment="0" applyProtection="0"/>
    <xf numFmtId="0" fontId="32" fillId="16" borderId="0" applyNumberFormat="0" applyBorder="0" applyAlignment="0" applyProtection="0"/>
    <xf numFmtId="0" fontId="32" fillId="16" borderId="0" applyNumberFormat="0" applyBorder="0" applyAlignment="0" applyProtection="0"/>
    <xf numFmtId="0" fontId="33" fillId="17" borderId="0" applyNumberFormat="0" applyBorder="0" applyAlignment="0" applyProtection="0"/>
    <xf numFmtId="0" fontId="33" fillId="18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3" fillId="21" borderId="0" applyNumberFormat="0" applyBorder="0" applyAlignment="0" applyProtection="0"/>
    <xf numFmtId="0" fontId="33" fillId="22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3" fillId="25" borderId="0" applyNumberFormat="0" applyBorder="0" applyAlignment="0" applyProtection="0"/>
    <xf numFmtId="0" fontId="34" fillId="26" borderId="0" applyNumberFormat="0" applyBorder="0" applyAlignment="0" applyProtection="0"/>
    <xf numFmtId="0" fontId="35" fillId="27" borderId="87" applyNumberFormat="0" applyAlignment="0" applyProtection="0"/>
    <xf numFmtId="0" fontId="36" fillId="28" borderId="88" applyNumberFormat="0" applyAlignment="0" applyProtection="0"/>
    <xf numFmtId="0" fontId="37" fillId="29" borderId="0" applyNumberFormat="0" applyBorder="0" applyAlignment="0" applyProtection="0"/>
    <xf numFmtId="0" fontId="37" fillId="30" borderId="0" applyNumberFormat="0" applyBorder="0" applyAlignment="0" applyProtection="0"/>
    <xf numFmtId="0" fontId="37" fillId="31" borderId="0" applyNumberFormat="0" applyBorder="0" applyAlignment="0" applyProtection="0"/>
    <xf numFmtId="0" fontId="38" fillId="32" borderId="0" applyNumberFormat="0" applyBorder="0" applyAlignment="0" applyProtection="0"/>
    <xf numFmtId="0" fontId="39" fillId="0" borderId="89" applyNumberFormat="0" applyFill="0" applyAlignment="0" applyProtection="0"/>
    <xf numFmtId="0" fontId="40" fillId="0" borderId="90" applyNumberFormat="0" applyFill="0" applyAlignment="0" applyProtection="0"/>
    <xf numFmtId="0" fontId="41" fillId="0" borderId="91" applyNumberFormat="0" applyFill="0" applyAlignment="0" applyProtection="0"/>
    <xf numFmtId="0" fontId="41" fillId="0" borderId="0" applyNumberForma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42" fillId="33" borderId="87" applyNumberFormat="0" applyAlignment="0" applyProtection="0"/>
    <xf numFmtId="0" fontId="43" fillId="0" borderId="92" applyNumberFormat="0" applyFill="0" applyAlignment="0" applyProtection="0"/>
    <xf numFmtId="0" fontId="44" fillId="34" borderId="0" applyNumberFormat="0" applyBorder="0" applyAlignment="0" applyProtection="0"/>
    <xf numFmtId="0" fontId="12" fillId="35" borderId="93" applyNumberFormat="0" applyFont="0" applyAlignment="0" applyProtection="0"/>
    <xf numFmtId="0" fontId="45" fillId="27" borderId="94" applyNumberFormat="0" applyAlignment="0" applyProtection="0"/>
    <xf numFmtId="0" fontId="46" fillId="0" borderId="0" applyNumberFormat="0" applyFill="0" applyBorder="0" applyAlignment="0" applyProtection="0"/>
    <xf numFmtId="0" fontId="37" fillId="0" borderId="95" applyNumberFormat="0" applyFill="0" applyAlignment="0" applyProtection="0"/>
    <xf numFmtId="0" fontId="47" fillId="0" borderId="0" applyNumberFormat="0" applyFill="0" applyBorder="0" applyAlignment="0" applyProtection="0"/>
  </cellStyleXfs>
  <cellXfs count="44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2" fontId="2" fillId="0" borderId="0" xfId="0" applyNumberFormat="1" applyFont="1" applyAlignment="1">
      <alignment horizontal="center"/>
    </xf>
    <xf numFmtId="2" fontId="2" fillId="0" borderId="0" xfId="0" applyNumberFormat="1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18" fillId="0" borderId="0" xfId="0" applyFont="1"/>
    <xf numFmtId="0" fontId="48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 applyProtection="1">
      <alignment vertical="center"/>
      <protection locked="0"/>
    </xf>
    <xf numFmtId="1" fontId="2" fillId="0" borderId="0" xfId="0" applyNumberFormat="1" applyFont="1" applyAlignment="1">
      <alignment vertical="center"/>
    </xf>
    <xf numFmtId="0" fontId="24" fillId="0" borderId="0" xfId="0" applyFont="1"/>
    <xf numFmtId="0" fontId="24" fillId="0" borderId="0" xfId="0" applyFont="1" applyProtection="1">
      <protection hidden="1"/>
    </xf>
    <xf numFmtId="0" fontId="1" fillId="0" borderId="0" xfId="0" applyFont="1" applyBorder="1" applyAlignment="1" applyProtection="1">
      <protection hidden="1"/>
    </xf>
    <xf numFmtId="0" fontId="2" fillId="0" borderId="0" xfId="0" applyFont="1" applyBorder="1" applyProtection="1">
      <protection hidden="1"/>
    </xf>
    <xf numFmtId="0" fontId="2" fillId="0" borderId="0" xfId="0" applyFont="1" applyBorder="1" applyAlignment="1" applyProtection="1">
      <alignment horizontal="center"/>
      <protection hidden="1"/>
    </xf>
    <xf numFmtId="2" fontId="2" fillId="0" borderId="1" xfId="0" applyNumberFormat="1" applyFont="1" applyBorder="1" applyAlignment="1" applyProtection="1">
      <alignment horizontal="center"/>
      <protection hidden="1"/>
    </xf>
    <xf numFmtId="0" fontId="12" fillId="0" borderId="0" xfId="0" applyFont="1" applyBorder="1" applyProtection="1">
      <protection hidden="1"/>
    </xf>
    <xf numFmtId="2" fontId="2" fillId="0" borderId="0" xfId="0" applyNumberFormat="1" applyFont="1" applyBorder="1" applyProtection="1">
      <protection hidden="1"/>
    </xf>
    <xf numFmtId="2" fontId="2" fillId="0" borderId="1" xfId="0" applyNumberFormat="1" applyFont="1" applyBorder="1" applyProtection="1">
      <protection hidden="1"/>
    </xf>
    <xf numFmtId="0" fontId="2" fillId="0" borderId="0" xfId="0" applyFont="1" applyProtection="1">
      <protection hidden="1"/>
    </xf>
    <xf numFmtId="0" fontId="3" fillId="0" borderId="0" xfId="0" applyFont="1" applyBorder="1" applyAlignment="1" applyProtection="1">
      <alignment horizontal="center"/>
      <protection hidden="1"/>
    </xf>
    <xf numFmtId="2" fontId="11" fillId="0" borderId="0" xfId="0" applyNumberFormat="1" applyFont="1" applyBorder="1" applyAlignment="1" applyProtection="1">
      <alignment horizontal="right"/>
      <protection hidden="1"/>
    </xf>
    <xf numFmtId="2" fontId="11" fillId="0" borderId="1" xfId="0" applyNumberFormat="1" applyFont="1" applyBorder="1" applyAlignment="1" applyProtection="1">
      <alignment horizontal="left"/>
      <protection hidden="1"/>
    </xf>
    <xf numFmtId="0" fontId="16" fillId="0" borderId="0" xfId="0" applyFont="1" applyBorder="1" applyAlignment="1" applyProtection="1">
      <alignment horizontal="left"/>
      <protection hidden="1"/>
    </xf>
    <xf numFmtId="0" fontId="2" fillId="0" borderId="0" xfId="0" applyFont="1" applyAlignment="1" applyProtection="1">
      <alignment wrapText="1"/>
      <protection hidden="1"/>
    </xf>
    <xf numFmtId="0" fontId="10" fillId="0" borderId="0" xfId="0" applyFont="1" applyBorder="1" applyAlignment="1" applyProtection="1">
      <alignment horizontal="center"/>
      <protection hidden="1"/>
    </xf>
    <xf numFmtId="0" fontId="21" fillId="0" borderId="0" xfId="0" applyFont="1" applyFill="1" applyBorder="1" applyAlignment="1" applyProtection="1">
      <alignment horizontal="left"/>
      <protection hidden="1"/>
    </xf>
    <xf numFmtId="0" fontId="2" fillId="0" borderId="0" xfId="0" applyFont="1" applyFill="1" applyBorder="1" applyAlignment="1" applyProtection="1">
      <alignment horizontal="center"/>
      <protection hidden="1"/>
    </xf>
    <xf numFmtId="2" fontId="3" fillId="0" borderId="0" xfId="0" applyNumberFormat="1" applyFont="1" applyFill="1" applyBorder="1" applyAlignment="1" applyProtection="1">
      <alignment horizontal="right"/>
      <protection hidden="1"/>
    </xf>
    <xf numFmtId="2" fontId="3" fillId="0" borderId="1" xfId="0" applyNumberFormat="1" applyFont="1" applyFill="1" applyBorder="1" applyAlignment="1" applyProtection="1">
      <alignment horizontal="left"/>
      <protection hidden="1"/>
    </xf>
    <xf numFmtId="0" fontId="49" fillId="0" borderId="0" xfId="0" applyFont="1" applyBorder="1" applyAlignment="1" applyProtection="1">
      <alignment horizontal="left"/>
      <protection hidden="1"/>
    </xf>
    <xf numFmtId="0" fontId="50" fillId="0" borderId="0" xfId="0" applyFont="1" applyProtection="1">
      <protection hidden="1"/>
    </xf>
    <xf numFmtId="2" fontId="50" fillId="0" borderId="0" xfId="0" applyNumberFormat="1" applyFont="1" applyBorder="1" applyProtection="1">
      <protection hidden="1"/>
    </xf>
    <xf numFmtId="2" fontId="50" fillId="0" borderId="1" xfId="0" applyNumberFormat="1" applyFont="1" applyBorder="1" applyProtection="1">
      <protection hidden="1"/>
    </xf>
    <xf numFmtId="2" fontId="3" fillId="0" borderId="0" xfId="0" applyNumberFormat="1" applyFont="1" applyBorder="1" applyAlignment="1" applyProtection="1">
      <alignment horizontal="right"/>
      <protection hidden="1"/>
    </xf>
    <xf numFmtId="2" fontId="3" fillId="0" borderId="1" xfId="0" applyNumberFormat="1" applyFont="1" applyBorder="1" applyAlignment="1" applyProtection="1">
      <alignment horizontal="left"/>
      <protection hidden="1"/>
    </xf>
    <xf numFmtId="0" fontId="49" fillId="0" borderId="0" xfId="0" applyFont="1" applyBorder="1" applyProtection="1">
      <protection hidden="1"/>
    </xf>
    <xf numFmtId="0" fontId="50" fillId="0" borderId="0" xfId="0" applyFont="1" applyBorder="1" applyProtection="1">
      <protection hidden="1"/>
    </xf>
    <xf numFmtId="0" fontId="8" fillId="36" borderId="0" xfId="0" applyFont="1" applyFill="1" applyAlignment="1" applyProtection="1">
      <alignment horizontal="center"/>
      <protection hidden="1"/>
    </xf>
    <xf numFmtId="2" fontId="2" fillId="0" borderId="0" xfId="0" applyNumberFormat="1" applyFont="1" applyProtection="1">
      <protection hidden="1"/>
    </xf>
    <xf numFmtId="0" fontId="2" fillId="0" borderId="2" xfId="0" applyFont="1" applyBorder="1" applyAlignment="1" applyProtection="1">
      <alignment horizontal="center"/>
      <protection hidden="1"/>
    </xf>
    <xf numFmtId="0" fontId="2" fillId="0" borderId="2" xfId="0" applyFont="1" applyBorder="1" applyAlignment="1" applyProtection="1">
      <alignment horizontal="left"/>
      <protection hidden="1"/>
    </xf>
    <xf numFmtId="2" fontId="2" fillId="0" borderId="3" xfId="0" applyNumberFormat="1" applyFont="1" applyBorder="1" applyAlignment="1" applyProtection="1">
      <alignment horizontal="center"/>
      <protection hidden="1"/>
    </xf>
    <xf numFmtId="0" fontId="8" fillId="36" borderId="0" xfId="0" applyFont="1" applyFill="1" applyAlignment="1" applyProtection="1">
      <alignment horizontal="center" vertical="center"/>
      <protection hidden="1"/>
    </xf>
    <xf numFmtId="0" fontId="3" fillId="37" borderId="0" xfId="0" applyFont="1" applyFill="1" applyAlignment="1" applyProtection="1">
      <alignment horizontal="center"/>
      <protection hidden="1"/>
    </xf>
    <xf numFmtId="2" fontId="3" fillId="0" borderId="2" xfId="0" applyNumberFormat="1" applyFont="1" applyBorder="1" applyProtection="1">
      <protection hidden="1"/>
    </xf>
    <xf numFmtId="2" fontId="3" fillId="0" borderId="3" xfId="0" applyNumberFormat="1" applyFont="1" applyBorder="1" applyProtection="1">
      <protection hidden="1"/>
    </xf>
    <xf numFmtId="0" fontId="13" fillId="0" borderId="4" xfId="48" applyFont="1" applyBorder="1" applyAlignment="1" applyProtection="1">
      <alignment horizontal="center" vertical="center" wrapText="1"/>
      <protection hidden="1"/>
    </xf>
    <xf numFmtId="0" fontId="6" fillId="0" borderId="5" xfId="0" applyFont="1" applyBorder="1" applyAlignment="1" applyProtection="1">
      <alignment horizontal="center" vertical="center" wrapText="1"/>
      <protection hidden="1"/>
    </xf>
    <xf numFmtId="0" fontId="6" fillId="0" borderId="6" xfId="0" applyFont="1" applyBorder="1" applyAlignment="1" applyProtection="1">
      <alignment horizontal="center" vertical="center" wrapText="1"/>
      <protection hidden="1"/>
    </xf>
    <xf numFmtId="2" fontId="6" fillId="0" borderId="7" xfId="0" applyNumberFormat="1" applyFont="1" applyBorder="1" applyAlignment="1" applyProtection="1">
      <alignment horizontal="center" vertical="center" wrapText="1"/>
      <protection hidden="1"/>
    </xf>
    <xf numFmtId="0" fontId="6" fillId="38" borderId="8" xfId="0" applyFont="1" applyFill="1" applyBorder="1" applyAlignment="1" applyProtection="1">
      <alignment horizontal="center" vertical="center" wrapText="1"/>
      <protection hidden="1"/>
    </xf>
    <xf numFmtId="0" fontId="51" fillId="0" borderId="6" xfId="0" applyFont="1" applyBorder="1" applyAlignment="1" applyProtection="1">
      <alignment horizontal="center" vertical="center" wrapText="1"/>
      <protection hidden="1"/>
    </xf>
    <xf numFmtId="2" fontId="51" fillId="0" borderId="6" xfId="0" applyNumberFormat="1" applyFont="1" applyBorder="1" applyAlignment="1" applyProtection="1">
      <alignment horizontal="center" vertical="center" wrapText="1"/>
      <protection hidden="1"/>
    </xf>
    <xf numFmtId="2" fontId="6" fillId="0" borderId="6" xfId="0" applyNumberFormat="1" applyFont="1" applyBorder="1" applyAlignment="1" applyProtection="1">
      <alignment horizontal="center" vertical="center" wrapText="1"/>
      <protection hidden="1"/>
    </xf>
    <xf numFmtId="0" fontId="2" fillId="0" borderId="0" xfId="0" applyFont="1" applyAlignment="1" applyProtection="1">
      <alignment horizontal="center" vertical="center" wrapText="1"/>
      <protection hidden="1"/>
    </xf>
    <xf numFmtId="0" fontId="6" fillId="0" borderId="0" xfId="0" applyFont="1" applyAlignment="1" applyProtection="1">
      <alignment horizontal="center" vertical="center" wrapText="1"/>
      <protection hidden="1"/>
    </xf>
    <xf numFmtId="0" fontId="52" fillId="0" borderId="9" xfId="0" applyFont="1" applyFill="1" applyBorder="1" applyAlignment="1" applyProtection="1">
      <alignment horizontal="center" vertical="center" wrapText="1"/>
      <protection hidden="1"/>
    </xf>
    <xf numFmtId="0" fontId="53" fillId="0" borderId="10" xfId="0" applyFont="1" applyFill="1" applyBorder="1" applyAlignment="1" applyProtection="1">
      <alignment horizontal="center" vertical="center" wrapText="1"/>
      <protection hidden="1"/>
    </xf>
    <xf numFmtId="2" fontId="54" fillId="0" borderId="10" xfId="0" applyNumberFormat="1" applyFont="1" applyFill="1" applyBorder="1" applyAlignment="1" applyProtection="1">
      <alignment horizontal="center" vertical="center" wrapText="1"/>
      <protection hidden="1"/>
    </xf>
    <xf numFmtId="2" fontId="53" fillId="0" borderId="10" xfId="0" applyNumberFormat="1" applyFont="1" applyFill="1" applyBorder="1" applyAlignment="1" applyProtection="1">
      <alignment horizontal="center" vertical="center" wrapText="1"/>
      <protection hidden="1"/>
    </xf>
    <xf numFmtId="164" fontId="53" fillId="0" borderId="11" xfId="0" applyNumberFormat="1" applyFont="1" applyFill="1" applyBorder="1" applyAlignment="1" applyProtection="1">
      <alignment horizontal="center" vertical="center" wrapText="1"/>
      <protection hidden="1"/>
    </xf>
    <xf numFmtId="164" fontId="53" fillId="0" borderId="12" xfId="0" applyNumberFormat="1" applyFont="1" applyFill="1" applyBorder="1" applyAlignment="1" applyProtection="1">
      <alignment horizontal="center" vertical="center"/>
      <protection hidden="1"/>
    </xf>
    <xf numFmtId="4" fontId="54" fillId="38" borderId="13" xfId="0" applyNumberFormat="1" applyFont="1" applyFill="1" applyBorder="1" applyAlignment="1" applyProtection="1">
      <alignment horizontal="center" vertical="center" wrapText="1"/>
      <protection locked="0" hidden="1"/>
    </xf>
    <xf numFmtId="2" fontId="5" fillId="0" borderId="0" xfId="0" applyNumberFormat="1" applyFont="1" applyAlignment="1" applyProtection="1">
      <alignment horizontal="center" vertical="center" wrapText="1"/>
      <protection hidden="1"/>
    </xf>
    <xf numFmtId="0" fontId="52" fillId="0" borderId="14" xfId="0" applyFont="1" applyFill="1" applyBorder="1" applyAlignment="1" applyProtection="1">
      <alignment horizontal="center" vertical="center" wrapText="1"/>
      <protection hidden="1"/>
    </xf>
    <xf numFmtId="0" fontId="53" fillId="0" borderId="15" xfId="0" applyFont="1" applyFill="1" applyBorder="1" applyAlignment="1" applyProtection="1">
      <alignment horizontal="center" vertical="center" wrapText="1"/>
      <protection hidden="1"/>
    </xf>
    <xf numFmtId="2" fontId="54" fillId="0" borderId="15" xfId="0" applyNumberFormat="1" applyFont="1" applyFill="1" applyBorder="1" applyAlignment="1" applyProtection="1">
      <alignment horizontal="center" vertical="center" wrapText="1"/>
      <protection hidden="1"/>
    </xf>
    <xf numFmtId="2" fontId="53" fillId="0" borderId="15" xfId="0" applyNumberFormat="1" applyFont="1" applyFill="1" applyBorder="1" applyAlignment="1" applyProtection="1">
      <alignment horizontal="center" vertical="center" wrapText="1"/>
      <protection hidden="1"/>
    </xf>
    <xf numFmtId="4" fontId="54" fillId="38" borderId="14" xfId="0" applyNumberFormat="1" applyFont="1" applyFill="1" applyBorder="1" applyAlignment="1" applyProtection="1">
      <alignment horizontal="center" vertical="center" wrapText="1"/>
      <protection locked="0" hidden="1"/>
    </xf>
    <xf numFmtId="0" fontId="2" fillId="0" borderId="0" xfId="0" applyFont="1" applyAlignment="1" applyProtection="1">
      <alignment vertical="center"/>
      <protection hidden="1"/>
    </xf>
    <xf numFmtId="2" fontId="5" fillId="0" borderId="0" xfId="0" applyNumberFormat="1" applyFont="1" applyAlignment="1" applyProtection="1">
      <alignment horizontal="center" vertical="center"/>
      <protection hidden="1"/>
    </xf>
    <xf numFmtId="0" fontId="52" fillId="0" borderId="16" xfId="0" applyFont="1" applyFill="1" applyBorder="1" applyAlignment="1" applyProtection="1">
      <alignment horizontal="center" vertical="center" wrapText="1"/>
      <protection hidden="1"/>
    </xf>
    <xf numFmtId="0" fontId="53" fillId="0" borderId="17" xfId="0" applyFont="1" applyFill="1" applyBorder="1" applyAlignment="1" applyProtection="1">
      <alignment horizontal="center" vertical="center" wrapText="1"/>
      <protection hidden="1"/>
    </xf>
    <xf numFmtId="2" fontId="54" fillId="0" borderId="17" xfId="0" applyNumberFormat="1" applyFont="1" applyFill="1" applyBorder="1" applyAlignment="1" applyProtection="1">
      <alignment horizontal="center" vertical="center" wrapText="1"/>
      <protection hidden="1"/>
    </xf>
    <xf numFmtId="2" fontId="53" fillId="0" borderId="17" xfId="0" applyNumberFormat="1" applyFont="1" applyFill="1" applyBorder="1" applyAlignment="1" applyProtection="1">
      <alignment horizontal="center" vertical="center" wrapText="1"/>
      <protection hidden="1"/>
    </xf>
    <xf numFmtId="164" fontId="53" fillId="0" borderId="17" xfId="0" applyNumberFormat="1" applyFont="1" applyFill="1" applyBorder="1" applyAlignment="1" applyProtection="1">
      <alignment horizontal="center" vertical="center" wrapText="1"/>
      <protection hidden="1"/>
    </xf>
    <xf numFmtId="164" fontId="53" fillId="0" borderId="18" xfId="0" applyNumberFormat="1" applyFont="1" applyFill="1" applyBorder="1" applyAlignment="1" applyProtection="1">
      <alignment horizontal="center" vertical="center"/>
      <protection hidden="1"/>
    </xf>
    <xf numFmtId="0" fontId="6" fillId="0" borderId="19" xfId="0" applyFont="1" applyFill="1" applyBorder="1" applyAlignment="1" applyProtection="1">
      <alignment horizontal="center" vertical="center"/>
      <protection hidden="1"/>
    </xf>
    <xf numFmtId="0" fontId="6" fillId="0" borderId="9" xfId="0" applyFont="1" applyFill="1" applyBorder="1" applyAlignment="1" applyProtection="1">
      <alignment horizontal="center" vertical="center"/>
      <protection hidden="1"/>
    </xf>
    <xf numFmtId="0" fontId="5" fillId="0" borderId="10" xfId="0" applyFont="1" applyFill="1" applyBorder="1" applyAlignment="1" applyProtection="1">
      <alignment horizontal="center" vertical="center"/>
      <protection hidden="1"/>
    </xf>
    <xf numFmtId="2" fontId="22" fillId="0" borderId="10" xfId="0" applyNumberFormat="1" applyFont="1" applyFill="1" applyBorder="1" applyAlignment="1" applyProtection="1">
      <alignment horizontal="center" vertical="center"/>
      <protection hidden="1"/>
    </xf>
    <xf numFmtId="2" fontId="5" fillId="0" borderId="10" xfId="0" applyNumberFormat="1" applyFont="1" applyFill="1" applyBorder="1" applyAlignment="1" applyProtection="1">
      <alignment horizontal="center" vertical="center"/>
      <protection hidden="1"/>
    </xf>
    <xf numFmtId="164" fontId="5" fillId="0" borderId="11" xfId="0" applyNumberFormat="1" applyFont="1" applyFill="1" applyBorder="1" applyAlignment="1" applyProtection="1">
      <alignment horizontal="center" vertical="center"/>
      <protection hidden="1"/>
    </xf>
    <xf numFmtId="164" fontId="5" fillId="0" borderId="12" xfId="0" applyNumberFormat="1" applyFont="1" applyFill="1" applyBorder="1" applyAlignment="1" applyProtection="1">
      <alignment horizontal="center" vertical="center"/>
      <protection hidden="1"/>
    </xf>
    <xf numFmtId="4" fontId="22" fillId="38" borderId="20" xfId="0" applyNumberFormat="1" applyFont="1" applyFill="1" applyBorder="1" applyAlignment="1" applyProtection="1">
      <alignment horizontal="center" vertical="center" wrapText="1"/>
      <protection locked="0" hidden="1"/>
    </xf>
    <xf numFmtId="1" fontId="5" fillId="0" borderId="21" xfId="0" applyNumberFormat="1" applyFont="1" applyBorder="1" applyAlignment="1" applyProtection="1">
      <alignment horizontal="center" vertical="center" wrapText="1"/>
      <protection hidden="1"/>
    </xf>
    <xf numFmtId="2" fontId="5" fillId="0" borderId="21" xfId="0" applyNumberFormat="1" applyFont="1" applyBorder="1" applyAlignment="1" applyProtection="1">
      <alignment horizontal="center" vertical="center" wrapText="1"/>
      <protection hidden="1"/>
    </xf>
    <xf numFmtId="0" fontId="6" fillId="0" borderId="22" xfId="0" applyFont="1" applyFill="1" applyBorder="1" applyAlignment="1" applyProtection="1">
      <alignment horizontal="center" vertical="center"/>
      <protection hidden="1"/>
    </xf>
    <xf numFmtId="0" fontId="5" fillId="0" borderId="11" xfId="0" applyFont="1" applyFill="1" applyBorder="1" applyAlignment="1" applyProtection="1">
      <alignment horizontal="center" vertical="center"/>
      <protection hidden="1"/>
    </xf>
    <xf numFmtId="2" fontId="22" fillId="0" borderId="11" xfId="0" applyNumberFormat="1" applyFont="1" applyFill="1" applyBorder="1" applyAlignment="1" applyProtection="1">
      <alignment horizontal="center" vertical="center"/>
      <protection hidden="1"/>
    </xf>
    <xf numFmtId="2" fontId="5" fillId="0" borderId="11" xfId="0" applyNumberFormat="1" applyFont="1" applyFill="1" applyBorder="1" applyAlignment="1" applyProtection="1">
      <alignment horizontal="center" vertical="center"/>
      <protection hidden="1"/>
    </xf>
    <xf numFmtId="4" fontId="22" fillId="38" borderId="14" xfId="0" applyNumberFormat="1" applyFont="1" applyFill="1" applyBorder="1" applyAlignment="1" applyProtection="1">
      <alignment horizontal="center" vertical="center" wrapText="1"/>
      <protection locked="0" hidden="1"/>
    </xf>
    <xf numFmtId="1" fontId="5" fillId="0" borderId="15" xfId="0" applyNumberFormat="1" applyFont="1" applyBorder="1" applyAlignment="1" applyProtection="1">
      <alignment horizontal="center" vertical="center" wrapText="1"/>
      <protection hidden="1"/>
    </xf>
    <xf numFmtId="2" fontId="5" fillId="0" borderId="15" xfId="0" applyNumberFormat="1" applyFont="1" applyBorder="1" applyAlignment="1" applyProtection="1">
      <alignment horizontal="center" vertical="center" wrapText="1"/>
      <protection hidden="1"/>
    </xf>
    <xf numFmtId="0" fontId="6" fillId="0" borderId="23" xfId="0" applyFont="1" applyFill="1" applyBorder="1" applyAlignment="1" applyProtection="1">
      <alignment horizontal="center" vertical="center"/>
      <protection hidden="1"/>
    </xf>
    <xf numFmtId="0" fontId="6" fillId="0" borderId="24" xfId="0" applyFont="1" applyFill="1" applyBorder="1" applyAlignment="1" applyProtection="1">
      <alignment horizontal="center" vertical="center"/>
      <protection hidden="1"/>
    </xf>
    <xf numFmtId="0" fontId="5" fillId="0" borderId="15" xfId="0" applyFont="1" applyFill="1" applyBorder="1" applyAlignment="1" applyProtection="1">
      <alignment horizontal="center" vertical="center"/>
      <protection hidden="1"/>
    </xf>
    <xf numFmtId="2" fontId="22" fillId="0" borderId="15" xfId="0" applyNumberFormat="1" applyFont="1" applyFill="1" applyBorder="1" applyAlignment="1" applyProtection="1">
      <alignment horizontal="center" vertical="center"/>
      <protection hidden="1"/>
    </xf>
    <xf numFmtId="2" fontId="5" fillId="0" borderId="15" xfId="0" applyNumberFormat="1" applyFont="1" applyFill="1" applyBorder="1" applyAlignment="1" applyProtection="1">
      <alignment horizontal="center" vertical="center"/>
      <protection hidden="1"/>
    </xf>
    <xf numFmtId="164" fontId="5" fillId="0" borderId="15" xfId="0" applyNumberFormat="1" applyFont="1" applyFill="1" applyBorder="1" applyAlignment="1" applyProtection="1">
      <alignment horizontal="center" vertical="center"/>
      <protection hidden="1"/>
    </xf>
    <xf numFmtId="164" fontId="5" fillId="0" borderId="25" xfId="0" applyNumberFormat="1" applyFont="1" applyFill="1" applyBorder="1" applyAlignment="1" applyProtection="1">
      <alignment horizontal="center" vertical="center"/>
      <protection hidden="1"/>
    </xf>
    <xf numFmtId="1" fontId="5" fillId="0" borderId="11" xfId="0" applyNumberFormat="1" applyFont="1" applyBorder="1" applyAlignment="1" applyProtection="1">
      <alignment horizontal="center" vertical="center" wrapText="1"/>
      <protection hidden="1"/>
    </xf>
    <xf numFmtId="2" fontId="5" fillId="0" borderId="11" xfId="0" applyNumberFormat="1" applyFont="1" applyBorder="1" applyAlignment="1" applyProtection="1">
      <alignment horizontal="center" vertical="center" wrapText="1"/>
      <protection hidden="1"/>
    </xf>
    <xf numFmtId="2" fontId="22" fillId="0" borderId="17" xfId="0" applyNumberFormat="1" applyFont="1" applyFill="1" applyBorder="1" applyAlignment="1" applyProtection="1">
      <alignment horizontal="center" vertical="center"/>
      <protection hidden="1"/>
    </xf>
    <xf numFmtId="2" fontId="5" fillId="0" borderId="17" xfId="0" applyNumberFormat="1" applyFont="1" applyFill="1" applyBorder="1" applyAlignment="1" applyProtection="1">
      <alignment horizontal="center" vertical="center"/>
      <protection hidden="1"/>
    </xf>
    <xf numFmtId="164" fontId="5" fillId="0" borderId="17" xfId="0" applyNumberFormat="1" applyFont="1" applyFill="1" applyBorder="1" applyAlignment="1" applyProtection="1">
      <alignment horizontal="center" vertical="center"/>
      <protection hidden="1"/>
    </xf>
    <xf numFmtId="164" fontId="5" fillId="0" borderId="18" xfId="0" applyNumberFormat="1" applyFont="1" applyFill="1" applyBorder="1" applyAlignment="1" applyProtection="1">
      <alignment horizontal="center" vertical="center"/>
      <protection hidden="1"/>
    </xf>
    <xf numFmtId="4" fontId="22" fillId="38" borderId="16" xfId="0" applyNumberFormat="1" applyFont="1" applyFill="1" applyBorder="1" applyAlignment="1" applyProtection="1">
      <alignment horizontal="center" vertical="center" wrapText="1"/>
      <protection locked="0" hidden="1"/>
    </xf>
    <xf numFmtId="2" fontId="5" fillId="0" borderId="17" xfId="0" applyNumberFormat="1" applyFont="1" applyBorder="1" applyAlignment="1" applyProtection="1">
      <alignment horizontal="center" vertical="center" wrapText="1"/>
      <protection hidden="1"/>
    </xf>
    <xf numFmtId="0" fontId="55" fillId="0" borderId="23" xfId="0" applyFont="1" applyFill="1" applyBorder="1" applyAlignment="1" applyProtection="1">
      <alignment horizontal="center" vertical="center"/>
      <protection hidden="1"/>
    </xf>
    <xf numFmtId="0" fontId="55" fillId="0" borderId="27" xfId="0" applyFont="1" applyFill="1" applyBorder="1" applyAlignment="1" applyProtection="1">
      <alignment horizontal="center" vertical="center"/>
      <protection hidden="1"/>
    </xf>
    <xf numFmtId="0" fontId="56" fillId="0" borderId="21" xfId="0" applyFont="1" applyFill="1" applyBorder="1" applyAlignment="1" applyProtection="1">
      <alignment horizontal="center" vertical="center"/>
      <protection hidden="1"/>
    </xf>
    <xf numFmtId="2" fontId="57" fillId="0" borderId="11" xfId="0" applyNumberFormat="1" applyFont="1" applyFill="1" applyBorder="1" applyAlignment="1" applyProtection="1">
      <alignment horizontal="center" vertical="center"/>
      <protection hidden="1"/>
    </xf>
    <xf numFmtId="2" fontId="56" fillId="0" borderId="11" xfId="0" applyNumberFormat="1" applyFont="1" applyFill="1" applyBorder="1" applyAlignment="1" applyProtection="1">
      <alignment horizontal="center" vertical="center"/>
      <protection hidden="1"/>
    </xf>
    <xf numFmtId="164" fontId="56" fillId="0" borderId="11" xfId="0" applyNumberFormat="1" applyFont="1" applyFill="1" applyBorder="1" applyAlignment="1" applyProtection="1">
      <alignment horizontal="center" vertical="center"/>
      <protection hidden="1"/>
    </xf>
    <xf numFmtId="164" fontId="56" fillId="0" borderId="12" xfId="0" applyNumberFormat="1" applyFont="1" applyFill="1" applyBorder="1" applyAlignment="1" applyProtection="1">
      <alignment horizontal="center" vertical="center"/>
      <protection hidden="1"/>
    </xf>
    <xf numFmtId="4" fontId="57" fillId="38" borderId="28" xfId="0" applyNumberFormat="1" applyFont="1" applyFill="1" applyBorder="1" applyAlignment="1" applyProtection="1">
      <alignment horizontal="center" vertical="center" wrapText="1"/>
      <protection locked="0" hidden="1"/>
    </xf>
    <xf numFmtId="1" fontId="56" fillId="0" borderId="21" xfId="0" applyNumberFormat="1" applyFont="1" applyBorder="1" applyAlignment="1" applyProtection="1">
      <alignment horizontal="center" vertical="center" wrapText="1"/>
      <protection hidden="1"/>
    </xf>
    <xf numFmtId="2" fontId="56" fillId="0" borderId="11" xfId="0" applyNumberFormat="1" applyFont="1" applyBorder="1" applyAlignment="1" applyProtection="1">
      <alignment horizontal="center" vertical="center" wrapText="1"/>
      <protection hidden="1"/>
    </xf>
    <xf numFmtId="0" fontId="55" fillId="0" borderId="24" xfId="0" applyFont="1" applyFill="1" applyBorder="1" applyAlignment="1" applyProtection="1">
      <alignment horizontal="center" vertical="center"/>
      <protection hidden="1"/>
    </xf>
    <xf numFmtId="0" fontId="56" fillId="0" borderId="15" xfId="0" applyFont="1" applyFill="1" applyBorder="1" applyAlignment="1" applyProtection="1">
      <alignment horizontal="center" vertical="center"/>
      <protection hidden="1"/>
    </xf>
    <xf numFmtId="4" fontId="57" fillId="38" borderId="14" xfId="0" applyNumberFormat="1" applyFont="1" applyFill="1" applyBorder="1" applyAlignment="1" applyProtection="1">
      <alignment horizontal="center" vertical="center" wrapText="1"/>
      <protection locked="0" hidden="1"/>
    </xf>
    <xf numFmtId="1" fontId="56" fillId="0" borderId="15" xfId="0" applyNumberFormat="1" applyFont="1" applyBorder="1" applyAlignment="1" applyProtection="1">
      <alignment horizontal="center" vertical="center" wrapText="1"/>
      <protection hidden="1"/>
    </xf>
    <xf numFmtId="2" fontId="56" fillId="0" borderId="15" xfId="0" applyNumberFormat="1" applyFont="1" applyBorder="1" applyAlignment="1" applyProtection="1">
      <alignment horizontal="center" vertical="center" wrapText="1"/>
      <protection hidden="1"/>
    </xf>
    <xf numFmtId="2" fontId="57" fillId="0" borderId="17" xfId="0" applyNumberFormat="1" applyFont="1" applyFill="1" applyBorder="1" applyAlignment="1" applyProtection="1">
      <alignment horizontal="center" vertical="center"/>
      <protection hidden="1"/>
    </xf>
    <xf numFmtId="2" fontId="56" fillId="0" borderId="17" xfId="0" applyNumberFormat="1" applyFont="1" applyFill="1" applyBorder="1" applyAlignment="1" applyProtection="1">
      <alignment horizontal="center" vertical="center"/>
      <protection hidden="1"/>
    </xf>
    <xf numFmtId="164" fontId="56" fillId="0" borderId="17" xfId="0" applyNumberFormat="1" applyFont="1" applyFill="1" applyBorder="1" applyAlignment="1" applyProtection="1">
      <alignment horizontal="center" vertical="center"/>
      <protection hidden="1"/>
    </xf>
    <xf numFmtId="164" fontId="56" fillId="0" borderId="18" xfId="0" applyNumberFormat="1" applyFont="1" applyFill="1" applyBorder="1" applyAlignment="1" applyProtection="1">
      <alignment horizontal="center" vertical="center"/>
      <protection hidden="1"/>
    </xf>
    <xf numFmtId="4" fontId="57" fillId="38" borderId="16" xfId="0" applyNumberFormat="1" applyFont="1" applyFill="1" applyBorder="1" applyAlignment="1" applyProtection="1">
      <alignment horizontal="center" vertical="center" wrapText="1"/>
      <protection locked="0" hidden="1"/>
    </xf>
    <xf numFmtId="0" fontId="58" fillId="0" borderId="23" xfId="0" applyFont="1" applyFill="1" applyBorder="1" applyAlignment="1" applyProtection="1">
      <alignment horizontal="center" vertical="center"/>
      <protection hidden="1"/>
    </xf>
    <xf numFmtId="0" fontId="58" fillId="0" borderId="27" xfId="0" applyFont="1" applyFill="1" applyBorder="1" applyAlignment="1" applyProtection="1">
      <alignment horizontal="center" vertical="center"/>
      <protection hidden="1"/>
    </xf>
    <xf numFmtId="0" fontId="59" fillId="0" borderId="21" xfId="0" applyFont="1" applyFill="1" applyBorder="1" applyAlignment="1" applyProtection="1">
      <alignment horizontal="center" vertical="center"/>
      <protection hidden="1"/>
    </xf>
    <xf numFmtId="2" fontId="60" fillId="0" borderId="11" xfId="0" applyNumberFormat="1" applyFont="1" applyFill="1" applyBorder="1" applyAlignment="1" applyProtection="1">
      <alignment horizontal="center" vertical="center"/>
      <protection hidden="1"/>
    </xf>
    <xf numFmtId="2" fontId="59" fillId="0" borderId="11" xfId="0" applyNumberFormat="1" applyFont="1" applyFill="1" applyBorder="1" applyAlignment="1" applyProtection="1">
      <alignment horizontal="center" vertical="center"/>
      <protection hidden="1"/>
    </xf>
    <xf numFmtId="164" fontId="59" fillId="0" borderId="11" xfId="0" applyNumberFormat="1" applyFont="1" applyFill="1" applyBorder="1" applyAlignment="1" applyProtection="1">
      <alignment horizontal="center" vertical="center"/>
      <protection hidden="1"/>
    </xf>
    <xf numFmtId="164" fontId="59" fillId="0" borderId="12" xfId="0" applyNumberFormat="1" applyFont="1" applyFill="1" applyBorder="1" applyAlignment="1" applyProtection="1">
      <alignment horizontal="center" vertical="center"/>
      <protection hidden="1"/>
    </xf>
    <xf numFmtId="0" fontId="58" fillId="0" borderId="31" xfId="0" applyFont="1" applyFill="1" applyBorder="1" applyAlignment="1" applyProtection="1">
      <alignment horizontal="center" vertical="center"/>
      <protection hidden="1"/>
    </xf>
    <xf numFmtId="0" fontId="58" fillId="0" borderId="29" xfId="0" applyFont="1" applyFill="1" applyBorder="1" applyAlignment="1" applyProtection="1">
      <alignment horizontal="center" vertical="center"/>
      <protection hidden="1"/>
    </xf>
    <xf numFmtId="0" fontId="59" fillId="0" borderId="30" xfId="0" applyFont="1" applyFill="1" applyBorder="1" applyAlignment="1" applyProtection="1">
      <alignment horizontal="center" vertical="center"/>
      <protection hidden="1"/>
    </xf>
    <xf numFmtId="2" fontId="60" fillId="0" borderId="30" xfId="0" applyNumberFormat="1" applyFont="1" applyFill="1" applyBorder="1" applyAlignment="1" applyProtection="1">
      <alignment horizontal="center" vertical="center"/>
      <protection hidden="1"/>
    </xf>
    <xf numFmtId="2" fontId="59" fillId="0" borderId="30" xfId="0" applyNumberFormat="1" applyFont="1" applyFill="1" applyBorder="1" applyAlignment="1" applyProtection="1">
      <alignment horizontal="center" vertical="center"/>
      <protection hidden="1"/>
    </xf>
    <xf numFmtId="164" fontId="59" fillId="0" borderId="30" xfId="0" applyNumberFormat="1" applyFont="1" applyFill="1" applyBorder="1" applyAlignment="1" applyProtection="1">
      <alignment horizontal="center" vertical="center"/>
      <protection hidden="1"/>
    </xf>
    <xf numFmtId="164" fontId="59" fillId="0" borderId="32" xfId="0" applyNumberFormat="1" applyFont="1" applyFill="1" applyBorder="1" applyAlignment="1" applyProtection="1">
      <alignment horizontal="center" vertical="center"/>
      <protection hidden="1"/>
    </xf>
    <xf numFmtId="1" fontId="59" fillId="0" borderId="11" xfId="0" applyNumberFormat="1" applyFont="1" applyBorder="1" applyAlignment="1" applyProtection="1">
      <alignment horizontal="center" vertical="center" wrapText="1"/>
      <protection hidden="1"/>
    </xf>
    <xf numFmtId="2" fontId="59" fillId="0" borderId="30" xfId="0" applyNumberFormat="1" applyFont="1" applyBorder="1" applyAlignment="1" applyProtection="1">
      <alignment horizontal="center" vertical="center" wrapText="1"/>
      <protection hidden="1"/>
    </xf>
    <xf numFmtId="0" fontId="6" fillId="0" borderId="34" xfId="0" applyFont="1" applyBorder="1" applyAlignment="1" applyProtection="1">
      <alignment horizontal="center"/>
      <protection hidden="1"/>
    </xf>
    <xf numFmtId="0" fontId="6" fillId="0" borderId="0" xfId="0" applyFont="1" applyFill="1" applyBorder="1" applyAlignment="1" applyProtection="1">
      <alignment horizontal="center"/>
      <protection hidden="1"/>
    </xf>
    <xf numFmtId="0" fontId="5" fillId="0" borderId="0" xfId="0" applyFont="1" applyFill="1" applyBorder="1" applyAlignment="1" applyProtection="1">
      <alignment horizontal="center"/>
      <protection hidden="1"/>
    </xf>
    <xf numFmtId="2" fontId="15" fillId="0" borderId="0" xfId="0" applyNumberFormat="1" applyFont="1" applyBorder="1" applyAlignment="1" applyProtection="1">
      <alignment horizontal="center"/>
      <protection hidden="1"/>
    </xf>
    <xf numFmtId="2" fontId="5" fillId="0" borderId="0" xfId="0" applyNumberFormat="1" applyFont="1" applyBorder="1" applyAlignment="1" applyProtection="1">
      <alignment horizontal="center"/>
      <protection hidden="1"/>
    </xf>
    <xf numFmtId="164" fontId="5" fillId="0" borderId="0" xfId="0" applyNumberFormat="1" applyFont="1" applyBorder="1" applyAlignment="1" applyProtection="1">
      <alignment horizontal="center"/>
      <protection hidden="1"/>
    </xf>
    <xf numFmtId="0" fontId="61" fillId="0" borderId="0" xfId="0" applyFont="1" applyBorder="1" applyProtection="1">
      <protection hidden="1"/>
    </xf>
    <xf numFmtId="2" fontId="5" fillId="0" borderId="0" xfId="0" applyNumberFormat="1" applyFont="1" applyAlignment="1" applyProtection="1">
      <alignment horizontal="center"/>
      <protection hidden="1"/>
    </xf>
    <xf numFmtId="0" fontId="6" fillId="0" borderId="5" xfId="0" applyFont="1" applyFill="1" applyBorder="1" applyAlignment="1" applyProtection="1">
      <alignment horizontal="center" vertical="center" wrapText="1"/>
      <protection hidden="1"/>
    </xf>
    <xf numFmtId="0" fontId="6" fillId="0" borderId="6" xfId="0" applyFont="1" applyFill="1" applyBorder="1" applyAlignment="1" applyProtection="1">
      <alignment horizontal="center" vertical="center" wrapText="1"/>
      <protection hidden="1"/>
    </xf>
    <xf numFmtId="0" fontId="52" fillId="0" borderId="38" xfId="0" applyFont="1" applyFill="1" applyBorder="1" applyAlignment="1" applyProtection="1">
      <alignment horizontal="center" vertical="center" wrapText="1"/>
      <protection hidden="1"/>
    </xf>
    <xf numFmtId="1" fontId="53" fillId="0" borderId="11" xfId="0" applyNumberFormat="1" applyFont="1" applyBorder="1" applyAlignment="1" applyProtection="1">
      <alignment horizontal="center" vertical="center" wrapText="1"/>
      <protection hidden="1"/>
    </xf>
    <xf numFmtId="2" fontId="53" fillId="0" borderId="11" xfId="0" applyNumberFormat="1" applyFont="1" applyBorder="1" applyAlignment="1" applyProtection="1">
      <alignment horizontal="center" vertical="center" wrapText="1"/>
      <protection hidden="1"/>
    </xf>
    <xf numFmtId="0" fontId="52" fillId="0" borderId="23" xfId="0" applyFont="1" applyFill="1" applyBorder="1" applyAlignment="1" applyProtection="1">
      <alignment horizontal="center" vertical="center" wrapText="1"/>
      <protection hidden="1"/>
    </xf>
    <xf numFmtId="4" fontId="62" fillId="38" borderId="39" xfId="0" applyNumberFormat="1" applyFont="1" applyFill="1" applyBorder="1" applyAlignment="1" applyProtection="1">
      <alignment horizontal="center" vertical="center" wrapText="1"/>
      <protection locked="0" hidden="1"/>
    </xf>
    <xf numFmtId="1" fontId="53" fillId="0" borderId="40" xfId="0" applyNumberFormat="1" applyFont="1" applyBorder="1" applyAlignment="1" applyProtection="1">
      <alignment horizontal="center" vertical="center" wrapText="1"/>
      <protection hidden="1"/>
    </xf>
    <xf numFmtId="2" fontId="53" fillId="0" borderId="40" xfId="0" applyNumberFormat="1" applyFont="1" applyBorder="1" applyAlignment="1" applyProtection="1">
      <alignment horizontal="center" vertical="center" wrapText="1"/>
      <protection hidden="1"/>
    </xf>
    <xf numFmtId="0" fontId="6" fillId="0" borderId="19" xfId="0" applyFont="1" applyBorder="1" applyAlignment="1" applyProtection="1">
      <alignment horizontal="center" vertical="center"/>
      <protection hidden="1"/>
    </xf>
    <xf numFmtId="2" fontId="22" fillId="0" borderId="21" xfId="0" applyNumberFormat="1" applyFont="1" applyBorder="1" applyAlignment="1" applyProtection="1">
      <alignment horizontal="center" vertical="center"/>
      <protection hidden="1"/>
    </xf>
    <xf numFmtId="164" fontId="5" fillId="0" borderId="10" xfId="0" applyNumberFormat="1" applyFont="1" applyBorder="1" applyAlignment="1" applyProtection="1">
      <alignment horizontal="center" vertical="center"/>
      <protection hidden="1"/>
    </xf>
    <xf numFmtId="164" fontId="5" fillId="0" borderId="41" xfId="0" applyNumberFormat="1" applyFont="1" applyBorder="1" applyAlignment="1" applyProtection="1">
      <alignment horizontal="center" vertical="center"/>
      <protection hidden="1"/>
    </xf>
    <xf numFmtId="0" fontId="6" fillId="0" borderId="23" xfId="0" applyFont="1" applyBorder="1" applyAlignment="1" applyProtection="1">
      <alignment horizontal="center" vertical="center"/>
      <protection hidden="1"/>
    </xf>
    <xf numFmtId="0" fontId="6" fillId="0" borderId="24" xfId="0" applyFont="1" applyBorder="1" applyAlignment="1" applyProtection="1">
      <alignment horizontal="center" vertical="center"/>
      <protection hidden="1"/>
    </xf>
    <xf numFmtId="0" fontId="5" fillId="0" borderId="15" xfId="0" applyFont="1" applyBorder="1" applyAlignment="1" applyProtection="1">
      <alignment horizontal="center" vertical="center"/>
      <protection hidden="1"/>
    </xf>
    <xf numFmtId="2" fontId="22" fillId="0" borderId="11" xfId="0" applyNumberFormat="1" applyFont="1" applyBorder="1" applyAlignment="1" applyProtection="1">
      <alignment horizontal="center" vertical="center"/>
      <protection hidden="1"/>
    </xf>
    <xf numFmtId="2" fontId="5" fillId="0" borderId="15" xfId="0" applyNumberFormat="1" applyFont="1" applyBorder="1" applyAlignment="1" applyProtection="1">
      <alignment horizontal="center" vertical="center"/>
      <protection hidden="1"/>
    </xf>
    <xf numFmtId="164" fontId="5" fillId="0" borderId="15" xfId="0" applyNumberFormat="1" applyFont="1" applyBorder="1" applyAlignment="1" applyProtection="1">
      <alignment horizontal="center" vertical="center"/>
      <protection hidden="1"/>
    </xf>
    <xf numFmtId="164" fontId="5" fillId="0" borderId="25" xfId="0" applyNumberFormat="1" applyFont="1" applyBorder="1" applyAlignment="1" applyProtection="1">
      <alignment horizontal="center" vertical="center"/>
      <protection hidden="1"/>
    </xf>
    <xf numFmtId="2" fontId="22" fillId="0" borderId="15" xfId="0" applyNumberFormat="1" applyFont="1" applyBorder="1" applyAlignment="1" applyProtection="1">
      <alignment horizontal="center" vertical="center"/>
      <protection hidden="1"/>
    </xf>
    <xf numFmtId="0" fontId="6" fillId="0" borderId="42" xfId="0" applyFont="1" applyBorder="1" applyAlignment="1" applyProtection="1">
      <alignment horizontal="center" vertical="center"/>
      <protection hidden="1"/>
    </xf>
    <xf numFmtId="0" fontId="5" fillId="0" borderId="17" xfId="0" applyFont="1" applyBorder="1" applyAlignment="1" applyProtection="1">
      <alignment horizontal="center" vertical="center"/>
      <protection hidden="1"/>
    </xf>
    <xf numFmtId="2" fontId="22" fillId="0" borderId="17" xfId="0" applyNumberFormat="1" applyFont="1" applyBorder="1" applyAlignment="1" applyProtection="1">
      <alignment horizontal="center" vertical="center"/>
      <protection hidden="1"/>
    </xf>
    <xf numFmtId="164" fontId="5" fillId="0" borderId="17" xfId="0" applyNumberFormat="1" applyFont="1" applyBorder="1" applyAlignment="1" applyProtection="1">
      <alignment horizontal="center" vertical="center"/>
      <protection hidden="1"/>
    </xf>
    <xf numFmtId="164" fontId="5" fillId="0" borderId="18" xfId="0" applyNumberFormat="1" applyFont="1" applyBorder="1" applyAlignment="1" applyProtection="1">
      <alignment horizontal="center" vertical="center"/>
      <protection hidden="1"/>
    </xf>
    <xf numFmtId="4" fontId="22" fillId="38" borderId="39" xfId="0" applyNumberFormat="1" applyFont="1" applyFill="1" applyBorder="1" applyAlignment="1" applyProtection="1">
      <alignment horizontal="center" vertical="center" wrapText="1"/>
      <protection locked="0" hidden="1"/>
    </xf>
    <xf numFmtId="1" fontId="5" fillId="0" borderId="40" xfId="0" applyNumberFormat="1" applyFont="1" applyBorder="1" applyAlignment="1" applyProtection="1">
      <alignment horizontal="center" vertical="center" wrapText="1"/>
      <protection hidden="1"/>
    </xf>
    <xf numFmtId="2" fontId="5" fillId="0" borderId="40" xfId="0" applyNumberFormat="1" applyFont="1" applyBorder="1" applyAlignment="1" applyProtection="1">
      <alignment horizontal="center" vertical="center" wrapText="1"/>
      <protection hidden="1"/>
    </xf>
    <xf numFmtId="0" fontId="55" fillId="0" borderId="23" xfId="0" applyFont="1" applyBorder="1" applyAlignment="1" applyProtection="1">
      <alignment horizontal="center" vertical="center"/>
      <protection hidden="1"/>
    </xf>
    <xf numFmtId="0" fontId="55" fillId="0" borderId="22" xfId="0" applyFont="1" applyBorder="1" applyAlignment="1" applyProtection="1">
      <alignment horizontal="center" vertical="center"/>
      <protection hidden="1"/>
    </xf>
    <xf numFmtId="0" fontId="56" fillId="0" borderId="11" xfId="0" applyFont="1" applyBorder="1" applyAlignment="1" applyProtection="1">
      <alignment horizontal="center" vertical="center"/>
      <protection hidden="1"/>
    </xf>
    <xf numFmtId="2" fontId="57" fillId="0" borderId="11" xfId="0" applyNumberFormat="1" applyFont="1" applyBorder="1" applyAlignment="1" applyProtection="1">
      <alignment horizontal="center" vertical="center"/>
      <protection hidden="1"/>
    </xf>
    <xf numFmtId="2" fontId="56" fillId="0" borderId="11" xfId="0" applyNumberFormat="1" applyFont="1" applyBorder="1" applyAlignment="1" applyProtection="1">
      <alignment horizontal="center" vertical="center"/>
      <protection hidden="1"/>
    </xf>
    <xf numFmtId="164" fontId="56" fillId="0" borderId="11" xfId="0" applyNumberFormat="1" applyFont="1" applyBorder="1" applyAlignment="1" applyProtection="1">
      <alignment horizontal="center" vertical="center"/>
      <protection hidden="1"/>
    </xf>
    <xf numFmtId="164" fontId="56" fillId="0" borderId="12" xfId="0" applyNumberFormat="1" applyFont="1" applyBorder="1" applyAlignment="1" applyProtection="1">
      <alignment horizontal="center" vertical="center"/>
      <protection hidden="1"/>
    </xf>
    <xf numFmtId="4" fontId="57" fillId="38" borderId="20" xfId="0" applyNumberFormat="1" applyFont="1" applyFill="1" applyBorder="1" applyAlignment="1" applyProtection="1">
      <alignment horizontal="center" vertical="center" wrapText="1"/>
      <protection locked="0" hidden="1"/>
    </xf>
    <xf numFmtId="2" fontId="56" fillId="0" borderId="21" xfId="0" applyNumberFormat="1" applyFont="1" applyBorder="1" applyAlignment="1" applyProtection="1">
      <alignment horizontal="center" vertical="center" wrapText="1"/>
      <protection hidden="1"/>
    </xf>
    <xf numFmtId="0" fontId="55" fillId="0" borderId="24" xfId="0" applyFont="1" applyBorder="1" applyAlignment="1" applyProtection="1">
      <alignment horizontal="center" vertical="center"/>
      <protection hidden="1"/>
    </xf>
    <xf numFmtId="0" fontId="56" fillId="0" borderId="15" xfId="0" applyFont="1" applyBorder="1" applyAlignment="1" applyProtection="1">
      <alignment horizontal="center" vertical="center"/>
      <protection hidden="1"/>
    </xf>
    <xf numFmtId="2" fontId="57" fillId="0" borderId="15" xfId="0" applyNumberFormat="1" applyFont="1" applyBorder="1" applyAlignment="1" applyProtection="1">
      <alignment horizontal="center" vertical="center"/>
      <protection hidden="1"/>
    </xf>
    <xf numFmtId="2" fontId="56" fillId="0" borderId="15" xfId="0" applyNumberFormat="1" applyFont="1" applyBorder="1" applyAlignment="1" applyProtection="1">
      <alignment horizontal="center" vertical="center"/>
      <protection hidden="1"/>
    </xf>
    <xf numFmtId="164" fontId="56" fillId="0" borderId="15" xfId="0" applyNumberFormat="1" applyFont="1" applyBorder="1" applyAlignment="1" applyProtection="1">
      <alignment horizontal="center" vertical="center"/>
      <protection hidden="1"/>
    </xf>
    <xf numFmtId="164" fontId="56" fillId="0" borderId="25" xfId="0" applyNumberFormat="1" applyFont="1" applyBorder="1" applyAlignment="1" applyProtection="1">
      <alignment horizontal="center" vertical="center"/>
      <protection hidden="1"/>
    </xf>
    <xf numFmtId="0" fontId="55" fillId="0" borderId="43" xfId="0" applyFont="1" applyBorder="1" applyAlignment="1" applyProtection="1">
      <alignment horizontal="center" vertical="center"/>
      <protection hidden="1"/>
    </xf>
    <xf numFmtId="0" fontId="55" fillId="0" borderId="44" xfId="0" applyFont="1" applyBorder="1" applyAlignment="1" applyProtection="1">
      <alignment horizontal="center" vertical="center"/>
      <protection hidden="1"/>
    </xf>
    <xf numFmtId="0" fontId="56" fillId="0" borderId="45" xfId="0" applyFont="1" applyBorder="1" applyAlignment="1" applyProtection="1">
      <alignment horizontal="center" vertical="center"/>
      <protection hidden="1"/>
    </xf>
    <xf numFmtId="2" fontId="57" fillId="0" borderId="45" xfId="0" applyNumberFormat="1" applyFont="1" applyBorder="1" applyAlignment="1" applyProtection="1">
      <alignment horizontal="center" vertical="center"/>
      <protection hidden="1"/>
    </xf>
    <xf numFmtId="2" fontId="56" fillId="0" borderId="45" xfId="0" applyNumberFormat="1" applyFont="1" applyBorder="1" applyAlignment="1" applyProtection="1">
      <alignment horizontal="center" vertical="center"/>
      <protection hidden="1"/>
    </xf>
    <xf numFmtId="164" fontId="56" fillId="0" borderId="45" xfId="0" applyNumberFormat="1" applyFont="1" applyBorder="1" applyAlignment="1" applyProtection="1">
      <alignment horizontal="center" vertical="center"/>
      <protection hidden="1"/>
    </xf>
    <xf numFmtId="164" fontId="56" fillId="0" borderId="46" xfId="0" applyNumberFormat="1" applyFont="1" applyBorder="1" applyAlignment="1" applyProtection="1">
      <alignment horizontal="center" vertical="center"/>
      <protection hidden="1"/>
    </xf>
    <xf numFmtId="4" fontId="57" fillId="38" borderId="47" xfId="0" applyNumberFormat="1" applyFont="1" applyFill="1" applyBorder="1" applyAlignment="1" applyProtection="1">
      <alignment horizontal="center" vertical="center" wrapText="1"/>
      <protection locked="0" hidden="1"/>
    </xf>
    <xf numFmtId="1" fontId="56" fillId="0" borderId="45" xfId="0" applyNumberFormat="1" applyFont="1" applyBorder="1" applyAlignment="1" applyProtection="1">
      <alignment horizontal="center" vertical="center" wrapText="1"/>
      <protection hidden="1"/>
    </xf>
    <xf numFmtId="2" fontId="56" fillId="0" borderId="45" xfId="0" applyNumberFormat="1" applyFont="1" applyBorder="1" applyAlignment="1" applyProtection="1">
      <alignment horizontal="center" vertical="center" wrapText="1"/>
      <protection hidden="1"/>
    </xf>
    <xf numFmtId="0" fontId="6" fillId="0" borderId="0" xfId="0" applyFont="1" applyBorder="1" applyAlignment="1" applyProtection="1">
      <alignment horizontal="center" vertical="center"/>
      <protection hidden="1"/>
    </xf>
    <xf numFmtId="0" fontId="5" fillId="0" borderId="0" xfId="0" applyFont="1" applyBorder="1" applyAlignment="1" applyProtection="1">
      <alignment horizontal="center" vertical="center"/>
      <protection hidden="1"/>
    </xf>
    <xf numFmtId="2" fontId="15" fillId="0" borderId="0" xfId="0" applyNumberFormat="1" applyFont="1" applyBorder="1" applyAlignment="1" applyProtection="1">
      <alignment horizontal="center" vertical="center"/>
      <protection hidden="1"/>
    </xf>
    <xf numFmtId="2" fontId="5" fillId="0" borderId="0" xfId="0" applyNumberFormat="1" applyFont="1" applyBorder="1" applyAlignment="1" applyProtection="1">
      <alignment horizontal="center" vertical="center"/>
      <protection hidden="1"/>
    </xf>
    <xf numFmtId="164" fontId="5" fillId="0" borderId="0" xfId="0" applyNumberFormat="1" applyFont="1" applyBorder="1" applyAlignment="1" applyProtection="1">
      <alignment horizontal="center" vertical="center"/>
      <protection hidden="1"/>
    </xf>
    <xf numFmtId="2" fontId="5" fillId="0" borderId="0" xfId="0" applyNumberFormat="1" applyFont="1" applyBorder="1" applyAlignment="1" applyProtection="1">
      <alignment horizontal="center" vertical="center" wrapText="1"/>
      <protection hidden="1"/>
    </xf>
    <xf numFmtId="2" fontId="6" fillId="0" borderId="0" xfId="0" applyNumberFormat="1" applyFont="1" applyAlignment="1" applyProtection="1">
      <alignment horizontal="center" vertical="center"/>
      <protection hidden="1"/>
    </xf>
    <xf numFmtId="0" fontId="6" fillId="0" borderId="0" xfId="0" applyNumberFormat="1" applyFont="1" applyFill="1" applyBorder="1" applyAlignment="1" applyProtection="1">
      <alignment horizontal="center" vertical="center" wrapText="1"/>
      <protection hidden="1"/>
    </xf>
    <xf numFmtId="164" fontId="5" fillId="0" borderId="0" xfId="0" applyNumberFormat="1" applyFont="1" applyBorder="1" applyAlignment="1" applyProtection="1">
      <alignment horizontal="center" vertical="center" wrapText="1"/>
      <protection hidden="1"/>
    </xf>
    <xf numFmtId="0" fontId="5" fillId="0" borderId="0" xfId="0" applyFont="1" applyProtection="1">
      <protection hidden="1"/>
    </xf>
    <xf numFmtId="0" fontId="0" fillId="0" borderId="0" xfId="0" applyProtection="1">
      <protection hidden="1"/>
    </xf>
    <xf numFmtId="0" fontId="2" fillId="0" borderId="0" xfId="0" applyFont="1" applyAlignment="1" applyProtection="1">
      <alignment horizontal="center"/>
      <protection hidden="1"/>
    </xf>
    <xf numFmtId="2" fontId="0" fillId="0" borderId="0" xfId="0" applyNumberFormat="1" applyProtection="1">
      <protection hidden="1"/>
    </xf>
    <xf numFmtId="0" fontId="6" fillId="0" borderId="48" xfId="0" applyFont="1" applyBorder="1" applyAlignment="1" applyProtection="1">
      <alignment horizontal="center" vertical="center" wrapText="1"/>
      <protection hidden="1"/>
    </xf>
    <xf numFmtId="2" fontId="6" fillId="0" borderId="49" xfId="0" applyNumberFormat="1" applyFont="1" applyBorder="1" applyAlignment="1" applyProtection="1">
      <alignment horizontal="center" vertical="center" wrapText="1"/>
      <protection hidden="1"/>
    </xf>
    <xf numFmtId="0" fontId="6" fillId="38" borderId="50" xfId="0" applyFont="1" applyFill="1" applyBorder="1" applyAlignment="1" applyProtection="1">
      <alignment horizontal="center" vertical="center" wrapText="1"/>
      <protection hidden="1"/>
    </xf>
    <xf numFmtId="0" fontId="51" fillId="0" borderId="48" xfId="0" applyFont="1" applyBorder="1" applyAlignment="1" applyProtection="1">
      <alignment horizontal="center" vertical="center" wrapText="1"/>
      <protection hidden="1"/>
    </xf>
    <xf numFmtId="2" fontId="51" fillId="0" borderId="48" xfId="0" applyNumberFormat="1" applyFont="1" applyBorder="1" applyAlignment="1" applyProtection="1">
      <alignment horizontal="center" vertical="center" wrapText="1"/>
      <protection hidden="1"/>
    </xf>
    <xf numFmtId="2" fontId="6" fillId="0" borderId="48" xfId="0" applyNumberFormat="1" applyFont="1" applyBorder="1" applyAlignment="1" applyProtection="1">
      <alignment horizontal="center" vertical="center" wrapText="1"/>
      <protection hidden="1"/>
    </xf>
    <xf numFmtId="0" fontId="2" fillId="0" borderId="0" xfId="0" applyFont="1" applyAlignment="1" applyProtection="1">
      <alignment vertical="center" wrapText="1"/>
      <protection hidden="1"/>
    </xf>
    <xf numFmtId="0" fontId="51" fillId="0" borderId="4" xfId="0" applyFont="1" applyFill="1" applyBorder="1" applyAlignment="1" applyProtection="1">
      <alignment horizontal="center" vertical="center" wrapText="1"/>
      <protection hidden="1"/>
    </xf>
    <xf numFmtId="0" fontId="51" fillId="39" borderId="6" xfId="0" applyFont="1" applyFill="1" applyBorder="1" applyAlignment="1" applyProtection="1">
      <alignment horizontal="center" vertical="center" wrapText="1"/>
      <protection hidden="1"/>
    </xf>
    <xf numFmtId="0" fontId="63" fillId="0" borderId="6" xfId="0" applyFont="1" applyFill="1" applyBorder="1" applyAlignment="1" applyProtection="1">
      <alignment horizontal="center" vertical="center" wrapText="1"/>
      <protection hidden="1"/>
    </xf>
    <xf numFmtId="1" fontId="64" fillId="0" borderId="51" xfId="0" applyNumberFormat="1" applyFont="1" applyFill="1" applyBorder="1" applyAlignment="1" applyProtection="1">
      <alignment horizontal="center" vertical="center" wrapText="1"/>
      <protection hidden="1"/>
    </xf>
    <xf numFmtId="2" fontId="63" fillId="0" borderId="6" xfId="0" applyNumberFormat="1" applyFont="1" applyFill="1" applyBorder="1" applyAlignment="1" applyProtection="1">
      <alignment horizontal="center" vertical="center" wrapText="1"/>
      <protection hidden="1"/>
    </xf>
    <xf numFmtId="164" fontId="63" fillId="0" borderId="6" xfId="0" applyNumberFormat="1" applyFont="1" applyFill="1" applyBorder="1" applyAlignment="1" applyProtection="1">
      <alignment horizontal="center" vertical="center" wrapText="1"/>
      <protection hidden="1"/>
    </xf>
    <xf numFmtId="164" fontId="63" fillId="0" borderId="7" xfId="0" applyNumberFormat="1" applyFont="1" applyFill="1" applyBorder="1" applyAlignment="1" applyProtection="1">
      <alignment horizontal="center" vertical="center"/>
      <protection hidden="1"/>
    </xf>
    <xf numFmtId="3" fontId="64" fillId="38" borderId="8" xfId="0" applyNumberFormat="1" applyFont="1" applyFill="1" applyBorder="1" applyAlignment="1" applyProtection="1">
      <alignment horizontal="center" vertical="center" wrapText="1"/>
      <protection locked="0" hidden="1"/>
    </xf>
    <xf numFmtId="1" fontId="63" fillId="0" borderId="6" xfId="0" applyNumberFormat="1" applyFont="1" applyBorder="1" applyAlignment="1" applyProtection="1">
      <alignment horizontal="center" vertical="center" wrapText="1"/>
      <protection hidden="1"/>
    </xf>
    <xf numFmtId="0" fontId="55" fillId="0" borderId="34" xfId="0" applyFont="1" applyFill="1" applyBorder="1" applyAlignment="1" applyProtection="1">
      <alignment horizontal="center" vertical="center" wrapText="1"/>
      <protection hidden="1"/>
    </xf>
    <xf numFmtId="0" fontId="55" fillId="0" borderId="0" xfId="0" applyFont="1" applyFill="1" applyBorder="1" applyAlignment="1" applyProtection="1">
      <alignment horizontal="center" vertical="center" wrapText="1"/>
      <protection hidden="1"/>
    </xf>
    <xf numFmtId="0" fontId="55" fillId="39" borderId="0" xfId="0" applyFont="1" applyFill="1" applyBorder="1" applyAlignment="1" applyProtection="1">
      <alignment horizontal="center" vertical="center" wrapText="1"/>
      <protection hidden="1"/>
    </xf>
    <xf numFmtId="0" fontId="56" fillId="0" borderId="0" xfId="0" applyFont="1" applyFill="1" applyBorder="1" applyAlignment="1" applyProtection="1">
      <alignment horizontal="center" vertical="center" wrapText="1"/>
      <protection hidden="1"/>
    </xf>
    <xf numFmtId="2" fontId="65" fillId="0" borderId="0" xfId="0" applyNumberFormat="1" applyFont="1" applyFill="1" applyBorder="1" applyAlignment="1" applyProtection="1">
      <alignment horizontal="center" vertical="center" wrapText="1"/>
      <protection hidden="1"/>
    </xf>
    <xf numFmtId="2" fontId="56" fillId="0" borderId="0" xfId="0" applyNumberFormat="1" applyFont="1" applyFill="1" applyBorder="1" applyAlignment="1" applyProtection="1">
      <alignment horizontal="center" vertical="center" wrapText="1"/>
      <protection hidden="1"/>
    </xf>
    <xf numFmtId="164" fontId="56" fillId="0" borderId="1" xfId="0" applyNumberFormat="1" applyFont="1" applyFill="1" applyBorder="1" applyAlignment="1" applyProtection="1">
      <alignment horizontal="center" vertical="center"/>
      <protection hidden="1"/>
    </xf>
    <xf numFmtId="1" fontId="56" fillId="0" borderId="0" xfId="0" applyNumberFormat="1" applyFont="1" applyBorder="1" applyAlignment="1" applyProtection="1">
      <alignment horizontal="center" vertical="center" wrapText="1"/>
      <protection hidden="1"/>
    </xf>
    <xf numFmtId="2" fontId="56" fillId="0" borderId="0" xfId="0" applyNumberFormat="1" applyFont="1" applyBorder="1" applyAlignment="1" applyProtection="1">
      <alignment horizontal="center" vertical="center" wrapText="1"/>
      <protection hidden="1"/>
    </xf>
    <xf numFmtId="164" fontId="56" fillId="0" borderId="0" xfId="0" applyNumberFormat="1" applyFont="1" applyBorder="1" applyAlignment="1" applyProtection="1">
      <alignment horizontal="center" vertical="center" wrapText="1"/>
      <protection hidden="1"/>
    </xf>
    <xf numFmtId="164" fontId="56" fillId="0" borderId="1" xfId="0" applyNumberFormat="1" applyFont="1" applyBorder="1" applyAlignment="1" applyProtection="1">
      <alignment horizontal="center" vertical="center" wrapText="1"/>
      <protection hidden="1"/>
    </xf>
    <xf numFmtId="0" fontId="51" fillId="0" borderId="52" xfId="0" applyFont="1" applyFill="1" applyBorder="1" applyAlignment="1" applyProtection="1">
      <alignment horizontal="center" vertical="center" wrapText="1"/>
      <protection hidden="1"/>
    </xf>
    <xf numFmtId="0" fontId="51" fillId="0" borderId="53" xfId="0" applyFont="1" applyFill="1" applyBorder="1" applyAlignment="1" applyProtection="1">
      <alignment horizontal="center" vertical="center" wrapText="1"/>
      <protection hidden="1"/>
    </xf>
    <xf numFmtId="1" fontId="51" fillId="39" borderId="51" xfId="0" applyNumberFormat="1" applyFont="1" applyFill="1" applyBorder="1" applyAlignment="1" applyProtection="1">
      <alignment horizontal="center" vertical="center" wrapText="1"/>
      <protection hidden="1"/>
    </xf>
    <xf numFmtId="2" fontId="63" fillId="0" borderId="51" xfId="0" applyNumberFormat="1" applyFont="1" applyFill="1" applyBorder="1" applyAlignment="1" applyProtection="1">
      <alignment horizontal="center" vertical="center" wrapText="1"/>
      <protection hidden="1"/>
    </xf>
    <xf numFmtId="164" fontId="63" fillId="0" borderId="51" xfId="0" applyNumberFormat="1" applyFont="1" applyFill="1" applyBorder="1" applyAlignment="1" applyProtection="1">
      <alignment horizontal="center" vertical="center" wrapText="1"/>
      <protection hidden="1"/>
    </xf>
    <xf numFmtId="164" fontId="63" fillId="0" borderId="54" xfId="0" applyNumberFormat="1" applyFont="1" applyFill="1" applyBorder="1" applyAlignment="1" applyProtection="1">
      <alignment horizontal="center" vertical="center"/>
      <protection hidden="1"/>
    </xf>
    <xf numFmtId="1" fontId="63" fillId="0" borderId="51" xfId="0" applyNumberFormat="1" applyFont="1" applyBorder="1" applyAlignment="1" applyProtection="1">
      <alignment horizontal="center" vertical="center" wrapText="1"/>
      <protection hidden="1"/>
    </xf>
    <xf numFmtId="164" fontId="56" fillId="0" borderId="0" xfId="0" applyNumberFormat="1" applyFont="1" applyFill="1" applyBorder="1" applyAlignment="1" applyProtection="1">
      <alignment horizontal="center" vertical="center"/>
      <protection hidden="1"/>
    </xf>
    <xf numFmtId="0" fontId="3" fillId="0" borderId="0" xfId="0" applyFont="1" applyProtection="1">
      <protection hidden="1"/>
    </xf>
    <xf numFmtId="0" fontId="6" fillId="0" borderId="55" xfId="0" applyFont="1" applyBorder="1" applyAlignment="1" applyProtection="1">
      <alignment horizontal="center" vertical="center" wrapText="1"/>
      <protection hidden="1"/>
    </xf>
    <xf numFmtId="0" fontId="6" fillId="38" borderId="56" xfId="0" applyFont="1" applyFill="1" applyBorder="1" applyAlignment="1" applyProtection="1">
      <alignment horizontal="center" vertical="center" wrapText="1"/>
      <protection hidden="1"/>
    </xf>
    <xf numFmtId="0" fontId="51" fillId="0" borderId="51" xfId="0" applyFont="1" applyFill="1" applyBorder="1" applyAlignment="1" applyProtection="1">
      <alignment horizontal="center" vertical="center" wrapText="1"/>
      <protection hidden="1"/>
    </xf>
    <xf numFmtId="164" fontId="63" fillId="0" borderId="57" xfId="0" applyNumberFormat="1" applyFont="1" applyFill="1" applyBorder="1" applyAlignment="1" applyProtection="1">
      <alignment horizontal="center" vertical="center" wrapText="1"/>
      <protection hidden="1"/>
    </xf>
    <xf numFmtId="164" fontId="63" fillId="0" borderId="58" xfId="0" applyNumberFormat="1" applyFont="1" applyFill="1" applyBorder="1" applyAlignment="1" applyProtection="1">
      <alignment horizontal="center" vertical="center"/>
      <protection hidden="1"/>
    </xf>
    <xf numFmtId="1" fontId="63" fillId="0" borderId="57" xfId="0" applyNumberFormat="1" applyFont="1" applyBorder="1" applyAlignment="1" applyProtection="1">
      <alignment horizontal="center" vertical="center" wrapText="1"/>
      <protection hidden="1"/>
    </xf>
    <xf numFmtId="0" fontId="3" fillId="0" borderId="0" xfId="0" applyFont="1" applyAlignment="1" applyProtection="1">
      <alignment horizontal="center"/>
      <protection hidden="1"/>
    </xf>
    <xf numFmtId="0" fontId="18" fillId="0" borderId="0" xfId="0" applyFont="1" applyProtection="1">
      <protection hidden="1"/>
    </xf>
    <xf numFmtId="0" fontId="25" fillId="0" borderId="0" xfId="48" applyFont="1" applyBorder="1" applyAlignment="1" applyProtection="1">
      <alignment horizontal="left"/>
      <protection hidden="1"/>
    </xf>
    <xf numFmtId="0" fontId="25" fillId="0" borderId="0" xfId="48" applyFont="1" applyAlignment="1" applyProtection="1">
      <alignment horizontal="center"/>
    </xf>
    <xf numFmtId="0" fontId="6" fillId="0" borderId="56" xfId="0" applyFont="1" applyBorder="1" applyAlignment="1" applyProtection="1">
      <alignment horizontal="center" vertical="center" wrapText="1"/>
      <protection hidden="1"/>
    </xf>
    <xf numFmtId="0" fontId="51" fillId="0" borderId="59" xfId="0" applyFont="1" applyFill="1" applyBorder="1" applyAlignment="1" applyProtection="1">
      <alignment horizontal="center" vertical="center" wrapText="1"/>
      <protection hidden="1"/>
    </xf>
    <xf numFmtId="0" fontId="8" fillId="0" borderId="0" xfId="0" applyFont="1"/>
    <xf numFmtId="2" fontId="3" fillId="0" borderId="0" xfId="0" applyNumberFormat="1" applyFont="1" applyAlignment="1" applyProtection="1">
      <alignment horizontal="center"/>
      <protection hidden="1"/>
    </xf>
    <xf numFmtId="49" fontId="51" fillId="0" borderId="60" xfId="0" applyNumberFormat="1" applyFont="1" applyFill="1" applyBorder="1" applyAlignment="1" applyProtection="1">
      <alignment horizontal="center" vertical="center" wrapText="1"/>
      <protection hidden="1"/>
    </xf>
    <xf numFmtId="1" fontId="64" fillId="0" borderId="61" xfId="0" applyNumberFormat="1" applyFont="1" applyFill="1" applyBorder="1" applyAlignment="1" applyProtection="1">
      <alignment horizontal="center" vertical="center" wrapText="1"/>
      <protection hidden="1"/>
    </xf>
    <xf numFmtId="2" fontId="65" fillId="0" borderId="36" xfId="0" applyNumberFormat="1" applyFont="1" applyFill="1" applyBorder="1" applyAlignment="1" applyProtection="1">
      <alignment horizontal="center" vertical="center" wrapText="1"/>
      <protection hidden="1"/>
    </xf>
    <xf numFmtId="0" fontId="51" fillId="0" borderId="62" xfId="0" applyFont="1" applyFill="1" applyBorder="1" applyAlignment="1" applyProtection="1">
      <alignment horizontal="center" vertical="center" wrapText="1"/>
      <protection hidden="1"/>
    </xf>
    <xf numFmtId="49" fontId="51" fillId="0" borderId="63" xfId="0" applyNumberFormat="1" applyFont="1" applyFill="1" applyBorder="1" applyAlignment="1" applyProtection="1">
      <alignment horizontal="center" vertical="center" wrapText="1"/>
      <protection hidden="1"/>
    </xf>
    <xf numFmtId="0" fontId="51" fillId="0" borderId="61" xfId="0" applyFont="1" applyFill="1" applyBorder="1" applyAlignment="1" applyProtection="1">
      <alignment horizontal="center" vertical="center" wrapText="1"/>
      <protection hidden="1"/>
    </xf>
    <xf numFmtId="2" fontId="63" fillId="0" borderId="61" xfId="0" applyNumberFormat="1" applyFont="1" applyFill="1" applyBorder="1" applyAlignment="1" applyProtection="1">
      <alignment horizontal="center" vertical="center" wrapText="1"/>
      <protection hidden="1"/>
    </xf>
    <xf numFmtId="164" fontId="63" fillId="0" borderId="26" xfId="0" applyNumberFormat="1" applyFont="1" applyFill="1" applyBorder="1" applyAlignment="1" applyProtection="1">
      <alignment horizontal="center" vertical="center" wrapText="1"/>
      <protection hidden="1"/>
    </xf>
    <xf numFmtId="164" fontId="63" fillId="0" borderId="64" xfId="0" applyNumberFormat="1" applyFont="1" applyFill="1" applyBorder="1" applyAlignment="1" applyProtection="1">
      <alignment horizontal="center" vertical="center"/>
      <protection hidden="1"/>
    </xf>
    <xf numFmtId="1" fontId="63" fillId="0" borderId="26" xfId="0" applyNumberFormat="1" applyFont="1" applyBorder="1" applyAlignment="1" applyProtection="1">
      <alignment horizontal="center" vertical="center" wrapText="1"/>
      <protection hidden="1"/>
    </xf>
    <xf numFmtId="0" fontId="6" fillId="0" borderId="33" xfId="0" applyFont="1" applyBorder="1" applyAlignment="1" applyProtection="1">
      <alignment horizontal="center" vertical="center" wrapText="1"/>
      <protection hidden="1"/>
    </xf>
    <xf numFmtId="0" fontId="6" fillId="0" borderId="65" xfId="0" applyFont="1" applyBorder="1" applyAlignment="1" applyProtection="1">
      <alignment horizontal="center" vertical="center" wrapText="1"/>
      <protection hidden="1"/>
    </xf>
    <xf numFmtId="2" fontId="6" fillId="0" borderId="66" xfId="0" applyNumberFormat="1" applyFont="1" applyBorder="1" applyAlignment="1" applyProtection="1">
      <alignment horizontal="center" vertical="center" wrapText="1"/>
      <protection hidden="1"/>
    </xf>
    <xf numFmtId="0" fontId="0" fillId="0" borderId="36" xfId="0" applyBorder="1"/>
    <xf numFmtId="0" fontId="0" fillId="0" borderId="37" xfId="0" applyBorder="1"/>
    <xf numFmtId="0" fontId="0" fillId="0" borderId="35" xfId="0" applyBorder="1"/>
    <xf numFmtId="2" fontId="6" fillId="0" borderId="0" xfId="0" applyNumberFormat="1" applyFont="1" applyAlignment="1" applyProtection="1">
      <alignment horizontal="center" vertical="center" wrapText="1"/>
      <protection hidden="1"/>
    </xf>
    <xf numFmtId="0" fontId="3" fillId="0" borderId="67" xfId="0" applyFont="1" applyBorder="1" applyProtection="1">
      <protection hidden="1"/>
    </xf>
    <xf numFmtId="0" fontId="3" fillId="0" borderId="68" xfId="0" applyFont="1" applyBorder="1" applyProtection="1">
      <protection hidden="1"/>
    </xf>
    <xf numFmtId="0" fontId="13" fillId="0" borderId="69" xfId="48" applyFont="1" applyBorder="1" applyAlignment="1" applyProtection="1">
      <alignment horizontal="center" vertical="center" wrapText="1"/>
    </xf>
    <xf numFmtId="0" fontId="13" fillId="0" borderId="69" xfId="48" applyFont="1" applyBorder="1" applyAlignment="1" applyProtection="1">
      <alignment horizontal="center" vertical="center" wrapText="1"/>
      <protection hidden="1"/>
    </xf>
    <xf numFmtId="0" fontId="66" fillId="0" borderId="52" xfId="0" applyFont="1" applyFill="1" applyBorder="1" applyAlignment="1" applyProtection="1">
      <alignment horizontal="center" vertical="center" wrapText="1"/>
      <protection hidden="1"/>
    </xf>
    <xf numFmtId="0" fontId="13" fillId="0" borderId="70" xfId="48" applyFont="1" applyBorder="1" applyAlignment="1" applyProtection="1">
      <alignment horizontal="center" vertical="center" wrapText="1"/>
    </xf>
    <xf numFmtId="2" fontId="5" fillId="0" borderId="21" xfId="0" applyNumberFormat="1" applyFont="1" applyBorder="1" applyAlignment="1" applyProtection="1">
      <alignment horizontal="center" vertical="center"/>
      <protection hidden="1"/>
    </xf>
    <xf numFmtId="2" fontId="5" fillId="0" borderId="40" xfId="0" applyNumberFormat="1" applyFont="1" applyBorder="1" applyAlignment="1" applyProtection="1">
      <alignment horizontal="center" vertical="center"/>
      <protection hidden="1"/>
    </xf>
    <xf numFmtId="3" fontId="64" fillId="38" borderId="71" xfId="0" applyNumberFormat="1" applyFont="1" applyFill="1" applyBorder="1" applyAlignment="1" applyProtection="1">
      <alignment horizontal="center" vertical="center" wrapText="1"/>
      <protection locked="0" hidden="1"/>
    </xf>
    <xf numFmtId="4" fontId="53" fillId="0" borderId="10" xfId="0" applyNumberFormat="1" applyFont="1" applyBorder="1" applyAlignment="1" applyProtection="1">
      <alignment horizontal="center" vertical="center" wrapText="1"/>
      <protection hidden="1"/>
    </xf>
    <xf numFmtId="4" fontId="53" fillId="0" borderId="41" xfId="0" applyNumberFormat="1" applyFont="1" applyBorder="1" applyAlignment="1" applyProtection="1">
      <alignment horizontal="center" vertical="center" wrapText="1"/>
      <protection hidden="1"/>
    </xf>
    <xf numFmtId="4" fontId="53" fillId="0" borderId="15" xfId="0" applyNumberFormat="1" applyFont="1" applyBorder="1" applyAlignment="1" applyProtection="1">
      <alignment horizontal="center" vertical="center" wrapText="1"/>
      <protection hidden="1"/>
    </xf>
    <xf numFmtId="4" fontId="53" fillId="0" borderId="25" xfId="0" applyNumberFormat="1" applyFont="1" applyBorder="1" applyAlignment="1" applyProtection="1">
      <alignment horizontal="center" vertical="center" wrapText="1"/>
      <protection hidden="1"/>
    </xf>
    <xf numFmtId="4" fontId="5" fillId="0" borderId="21" xfId="0" applyNumberFormat="1" applyFont="1" applyBorder="1" applyAlignment="1" applyProtection="1">
      <alignment horizontal="center" vertical="center" wrapText="1"/>
      <protection hidden="1"/>
    </xf>
    <xf numFmtId="4" fontId="5" fillId="0" borderId="72" xfId="0" applyNumberFormat="1" applyFont="1" applyBorder="1" applyAlignment="1" applyProtection="1">
      <alignment horizontal="center" vertical="center" wrapText="1"/>
      <protection hidden="1"/>
    </xf>
    <xf numFmtId="4" fontId="5" fillId="0" borderId="15" xfId="0" applyNumberFormat="1" applyFont="1" applyBorder="1" applyAlignment="1" applyProtection="1">
      <alignment horizontal="center" vertical="center" wrapText="1"/>
      <protection hidden="1"/>
    </xf>
    <xf numFmtId="4" fontId="5" fillId="0" borderId="25" xfId="0" applyNumberFormat="1" applyFont="1" applyBorder="1" applyAlignment="1" applyProtection="1">
      <alignment horizontal="center" vertical="center" wrapText="1"/>
      <protection hidden="1"/>
    </xf>
    <xf numFmtId="4" fontId="5" fillId="0" borderId="17" xfId="0" applyNumberFormat="1" applyFont="1" applyBorder="1" applyAlignment="1" applyProtection="1">
      <alignment horizontal="center" vertical="center" wrapText="1"/>
      <protection hidden="1"/>
    </xf>
    <xf numFmtId="4" fontId="5" fillId="0" borderId="18" xfId="0" applyNumberFormat="1" applyFont="1" applyBorder="1" applyAlignment="1" applyProtection="1">
      <alignment horizontal="center" vertical="center" wrapText="1"/>
      <protection hidden="1"/>
    </xf>
    <xf numFmtId="4" fontId="56" fillId="0" borderId="11" xfId="0" applyNumberFormat="1" applyFont="1" applyBorder="1" applyAlignment="1" applyProtection="1">
      <alignment horizontal="center" vertical="center" wrapText="1"/>
      <protection hidden="1"/>
    </xf>
    <xf numFmtId="4" fontId="56" fillId="0" borderId="12" xfId="0" applyNumberFormat="1" applyFont="1" applyBorder="1" applyAlignment="1" applyProtection="1">
      <alignment horizontal="center" vertical="center" wrapText="1"/>
      <protection hidden="1"/>
    </xf>
    <xf numFmtId="4" fontId="56" fillId="0" borderId="15" xfId="0" applyNumberFormat="1" applyFont="1" applyBorder="1" applyAlignment="1" applyProtection="1">
      <alignment horizontal="center" vertical="center" wrapText="1"/>
      <protection hidden="1"/>
    </xf>
    <xf numFmtId="4" fontId="56" fillId="0" borderId="25" xfId="0" applyNumberFormat="1" applyFont="1" applyBorder="1" applyAlignment="1" applyProtection="1">
      <alignment horizontal="center" vertical="center" wrapText="1"/>
      <protection hidden="1"/>
    </xf>
    <xf numFmtId="4" fontId="56" fillId="0" borderId="17" xfId="0" applyNumberFormat="1" applyFont="1" applyBorder="1" applyAlignment="1" applyProtection="1">
      <alignment horizontal="center" vertical="center" wrapText="1"/>
      <protection hidden="1"/>
    </xf>
    <xf numFmtId="4" fontId="56" fillId="0" borderId="18" xfId="0" applyNumberFormat="1" applyFont="1" applyBorder="1" applyAlignment="1" applyProtection="1">
      <alignment horizontal="center" vertical="center" wrapText="1"/>
      <protection hidden="1"/>
    </xf>
    <xf numFmtId="4" fontId="53" fillId="0" borderId="40" xfId="0" applyNumberFormat="1" applyFont="1" applyBorder="1" applyAlignment="1" applyProtection="1">
      <alignment horizontal="center" vertical="center" wrapText="1"/>
      <protection hidden="1"/>
    </xf>
    <xf numFmtId="4" fontId="53" fillId="0" borderId="73" xfId="0" applyNumberFormat="1" applyFont="1" applyBorder="1" applyAlignment="1" applyProtection="1">
      <alignment horizontal="center" vertical="center" wrapText="1"/>
      <protection hidden="1"/>
    </xf>
    <xf numFmtId="4" fontId="5" fillId="0" borderId="40" xfId="0" applyNumberFormat="1" applyFont="1" applyBorder="1" applyAlignment="1" applyProtection="1">
      <alignment horizontal="center" vertical="center" wrapText="1"/>
      <protection hidden="1"/>
    </xf>
    <xf numFmtId="4" fontId="5" fillId="0" borderId="73" xfId="0" applyNumberFormat="1" applyFont="1" applyBorder="1" applyAlignment="1" applyProtection="1">
      <alignment horizontal="center" vertical="center" wrapText="1"/>
      <protection hidden="1"/>
    </xf>
    <xf numFmtId="4" fontId="56" fillId="0" borderId="21" xfId="0" applyNumberFormat="1" applyFont="1" applyBorder="1" applyAlignment="1" applyProtection="1">
      <alignment horizontal="center" vertical="center" wrapText="1"/>
      <protection hidden="1"/>
    </xf>
    <xf numFmtId="4" fontId="56" fillId="0" borderId="72" xfId="0" applyNumberFormat="1" applyFont="1" applyBorder="1" applyAlignment="1" applyProtection="1">
      <alignment horizontal="center" vertical="center" wrapText="1"/>
      <protection hidden="1"/>
    </xf>
    <xf numFmtId="4" fontId="56" fillId="0" borderId="45" xfId="0" applyNumberFormat="1" applyFont="1" applyBorder="1" applyAlignment="1" applyProtection="1">
      <alignment horizontal="center" vertical="center" wrapText="1"/>
      <protection hidden="1"/>
    </xf>
    <xf numFmtId="4" fontId="56" fillId="0" borderId="46" xfId="0" applyNumberFormat="1" applyFont="1" applyBorder="1" applyAlignment="1" applyProtection="1">
      <alignment horizontal="center" vertical="center" wrapText="1"/>
      <protection hidden="1"/>
    </xf>
    <xf numFmtId="4" fontId="6" fillId="0" borderId="0" xfId="0" applyNumberFormat="1" applyFont="1" applyBorder="1" applyAlignment="1" applyProtection="1">
      <alignment horizontal="center" vertical="center" wrapText="1"/>
      <protection hidden="1"/>
    </xf>
    <xf numFmtId="4" fontId="63" fillId="0" borderId="6" xfId="0" applyNumberFormat="1" applyFont="1" applyBorder="1" applyAlignment="1" applyProtection="1">
      <alignment horizontal="center" vertical="center" wrapText="1"/>
      <protection hidden="1"/>
    </xf>
    <xf numFmtId="4" fontId="63" fillId="0" borderId="7" xfId="0" applyNumberFormat="1" applyFont="1" applyBorder="1" applyAlignment="1" applyProtection="1">
      <alignment horizontal="center" vertical="center" wrapText="1"/>
      <protection hidden="1"/>
    </xf>
    <xf numFmtId="4" fontId="63" fillId="0" borderId="51" xfId="0" applyNumberFormat="1" applyFont="1" applyBorder="1" applyAlignment="1" applyProtection="1">
      <alignment horizontal="center" vertical="center" wrapText="1"/>
      <protection hidden="1"/>
    </xf>
    <xf numFmtId="4" fontId="63" fillId="0" borderId="54" xfId="0" applyNumberFormat="1" applyFont="1" applyBorder="1" applyAlignment="1" applyProtection="1">
      <alignment horizontal="center" vertical="center" wrapText="1"/>
      <protection hidden="1"/>
    </xf>
    <xf numFmtId="4" fontId="3" fillId="0" borderId="74" xfId="0" applyNumberFormat="1" applyFont="1" applyBorder="1" applyAlignment="1" applyProtection="1">
      <alignment horizontal="center"/>
      <protection hidden="1"/>
    </xf>
    <xf numFmtId="4" fontId="3" fillId="0" borderId="75" xfId="0" applyNumberFormat="1" applyFont="1" applyBorder="1" applyAlignment="1" applyProtection="1">
      <alignment horizontal="center"/>
      <protection hidden="1"/>
    </xf>
    <xf numFmtId="4" fontId="63" fillId="0" borderId="76" xfId="0" applyNumberFormat="1" applyFont="1" applyBorder="1" applyAlignment="1" applyProtection="1">
      <alignment horizontal="center" vertical="center" wrapText="1"/>
      <protection hidden="1"/>
    </xf>
    <xf numFmtId="4" fontId="63" fillId="0" borderId="61" xfId="0" applyNumberFormat="1" applyFont="1" applyBorder="1" applyAlignment="1" applyProtection="1">
      <alignment horizontal="center" vertical="center" wrapText="1"/>
      <protection hidden="1"/>
    </xf>
    <xf numFmtId="0" fontId="5" fillId="0" borderId="0" xfId="0" applyFont="1" applyAlignment="1" applyProtection="1">
      <alignment vertical="center"/>
      <protection hidden="1"/>
    </xf>
    <xf numFmtId="49" fontId="13" fillId="0" borderId="69" xfId="48" applyNumberFormat="1" applyFont="1" applyBorder="1" applyAlignment="1" applyProtection="1">
      <alignment horizontal="center" vertical="center" wrapText="1"/>
      <protection hidden="1"/>
    </xf>
    <xf numFmtId="4" fontId="6" fillId="0" borderId="77" xfId="0" applyNumberFormat="1" applyFont="1" applyBorder="1" applyAlignment="1" applyProtection="1">
      <alignment horizontal="center" vertical="center" wrapText="1"/>
      <protection hidden="1"/>
    </xf>
    <xf numFmtId="164" fontId="5" fillId="0" borderId="1" xfId="0" applyNumberFormat="1" applyFont="1" applyBorder="1" applyAlignment="1" applyProtection="1">
      <alignment horizontal="center" vertical="center" wrapText="1"/>
      <protection hidden="1"/>
    </xf>
    <xf numFmtId="0" fontId="6" fillId="0" borderId="78" xfId="0" applyFont="1" applyBorder="1" applyAlignment="1" applyProtection="1">
      <alignment horizontal="left" vertical="center"/>
      <protection hidden="1"/>
    </xf>
    <xf numFmtId="0" fontId="6" fillId="0" borderId="79" xfId="0" applyFont="1" applyBorder="1" applyAlignment="1" applyProtection="1">
      <alignment horizontal="center" vertical="center"/>
      <protection hidden="1"/>
    </xf>
    <xf numFmtId="0" fontId="23" fillId="0" borderId="78" xfId="48" applyFont="1" applyBorder="1" applyAlignment="1" applyProtection="1">
      <alignment horizontal="left"/>
      <protection hidden="1"/>
    </xf>
    <xf numFmtId="0" fontId="2" fillId="0" borderId="34" xfId="0" applyFont="1" applyBorder="1" applyProtection="1">
      <protection hidden="1"/>
    </xf>
    <xf numFmtId="0" fontId="16" fillId="0" borderId="34" xfId="0" applyFont="1" applyBorder="1" applyProtection="1">
      <protection hidden="1"/>
    </xf>
    <xf numFmtId="0" fontId="10" fillId="0" borderId="34" xfId="0" applyFont="1" applyBorder="1" applyProtection="1">
      <protection hidden="1"/>
    </xf>
    <xf numFmtId="0" fontId="3" fillId="0" borderId="34" xfId="0" applyFont="1" applyBorder="1" applyProtection="1">
      <protection hidden="1"/>
    </xf>
    <xf numFmtId="0" fontId="2" fillId="0" borderId="80" xfId="0" applyFont="1" applyBorder="1" applyProtection="1">
      <protection hidden="1"/>
    </xf>
    <xf numFmtId="0" fontId="6" fillId="0" borderId="78" xfId="0" applyFont="1" applyBorder="1"/>
    <xf numFmtId="0" fontId="8" fillId="0" borderId="81" xfId="0" applyFont="1" applyBorder="1"/>
    <xf numFmtId="0" fontId="0" fillId="0" borderId="81" xfId="0" applyBorder="1"/>
    <xf numFmtId="4" fontId="51" fillId="0" borderId="81" xfId="0" applyNumberFormat="1" applyFont="1" applyBorder="1" applyAlignment="1" applyProtection="1">
      <alignment horizontal="center" vertical="center" wrapText="1"/>
      <protection hidden="1"/>
    </xf>
    <xf numFmtId="4" fontId="51" fillId="0" borderId="77" xfId="0" applyNumberFormat="1" applyFont="1" applyBorder="1" applyAlignment="1" applyProtection="1">
      <alignment horizontal="center" vertical="center" wrapText="1"/>
      <protection hidden="1"/>
    </xf>
    <xf numFmtId="0" fontId="5" fillId="0" borderId="79" xfId="0" applyFont="1" applyBorder="1" applyAlignment="1" applyProtection="1">
      <alignment vertical="center"/>
      <protection hidden="1"/>
    </xf>
    <xf numFmtId="0" fontId="0" fillId="0" borderId="82" xfId="0" applyBorder="1" applyProtection="1">
      <protection hidden="1"/>
    </xf>
    <xf numFmtId="0" fontId="2" fillId="0" borderId="82" xfId="0" applyFont="1" applyBorder="1" applyAlignment="1" applyProtection="1">
      <alignment horizontal="center"/>
      <protection hidden="1"/>
    </xf>
    <xf numFmtId="0" fontId="5" fillId="0" borderId="82" xfId="0" applyFont="1" applyBorder="1" applyProtection="1">
      <protection hidden="1"/>
    </xf>
    <xf numFmtId="2" fontId="0" fillId="0" borderId="82" xfId="0" applyNumberFormat="1" applyBorder="1" applyProtection="1">
      <protection hidden="1"/>
    </xf>
    <xf numFmtId="2" fontId="0" fillId="0" borderId="83" xfId="0" applyNumberFormat="1" applyBorder="1" applyProtection="1">
      <protection hidden="1"/>
    </xf>
    <xf numFmtId="4" fontId="5" fillId="0" borderId="78" xfId="0" applyNumberFormat="1" applyFont="1" applyBorder="1" applyAlignment="1" applyProtection="1">
      <alignment horizontal="center" vertical="center" wrapText="1"/>
      <protection hidden="1"/>
    </xf>
    <xf numFmtId="0" fontId="6" fillId="0" borderId="79" xfId="0" applyNumberFormat="1" applyFont="1" applyFill="1" applyBorder="1" applyAlignment="1" applyProtection="1">
      <alignment horizontal="center" vertical="center" wrapText="1"/>
      <protection hidden="1"/>
    </xf>
    <xf numFmtId="0" fontId="0" fillId="0" borderId="78" xfId="0" applyBorder="1"/>
    <xf numFmtId="164" fontId="56" fillId="0" borderId="83" xfId="0" applyNumberFormat="1" applyFont="1" applyBorder="1" applyAlignment="1" applyProtection="1">
      <alignment horizontal="center" vertical="center" wrapText="1"/>
      <protection hidden="1"/>
    </xf>
    <xf numFmtId="0" fontId="51" fillId="0" borderId="79" xfId="0" applyFont="1" applyFill="1" applyBorder="1" applyAlignment="1" applyProtection="1">
      <alignment horizontal="left" vertical="center"/>
      <protection hidden="1"/>
    </xf>
    <xf numFmtId="1" fontId="5" fillId="0" borderId="77" xfId="0" applyNumberFormat="1" applyFont="1" applyBorder="1" applyAlignment="1" applyProtection="1">
      <alignment horizontal="center" vertical="center" wrapText="1"/>
      <protection hidden="1"/>
    </xf>
    <xf numFmtId="0" fontId="6" fillId="0" borderId="83" xfId="0" applyNumberFormat="1" applyFont="1" applyFill="1" applyBorder="1" applyAlignment="1" applyProtection="1">
      <alignment horizontal="center" vertical="center" wrapText="1"/>
      <protection hidden="1"/>
    </xf>
    <xf numFmtId="0" fontId="19" fillId="0" borderId="84" xfId="48" applyFont="1" applyBorder="1" applyAlignment="1" applyProtection="1">
      <protection hidden="1"/>
    </xf>
    <xf numFmtId="0" fontId="2" fillId="0" borderId="85" xfId="0" applyFont="1" applyBorder="1" applyProtection="1">
      <protection hidden="1"/>
    </xf>
    <xf numFmtId="0" fontId="14" fillId="0" borderId="85" xfId="48" applyFont="1" applyBorder="1" applyAlignment="1" applyProtection="1">
      <protection hidden="1"/>
    </xf>
    <xf numFmtId="0" fontId="2" fillId="0" borderId="85" xfId="0" applyFont="1" applyBorder="1" applyAlignment="1" applyProtection="1">
      <alignment horizontal="center"/>
      <protection hidden="1"/>
    </xf>
    <xf numFmtId="0" fontId="0" fillId="0" borderId="85" xfId="0" applyBorder="1" applyProtection="1">
      <protection hidden="1"/>
    </xf>
    <xf numFmtId="4" fontId="6" fillId="0" borderId="85" xfId="0" applyNumberFormat="1" applyFont="1" applyBorder="1" applyAlignment="1" applyProtection="1">
      <alignment horizontal="center" vertical="center" wrapText="1"/>
      <protection hidden="1"/>
    </xf>
    <xf numFmtId="4" fontId="6" fillId="0" borderId="86" xfId="0" applyNumberFormat="1" applyFont="1" applyBorder="1" applyAlignment="1" applyProtection="1">
      <alignment horizontal="center" vertical="center" wrapText="1"/>
      <protection hidden="1"/>
    </xf>
    <xf numFmtId="0" fontId="17" fillId="36" borderId="78" xfId="0" applyFont="1" applyFill="1" applyBorder="1" applyProtection="1">
      <protection hidden="1"/>
    </xf>
    <xf numFmtId="0" fontId="3" fillId="0" borderId="81" xfId="0" applyFont="1" applyFill="1" applyBorder="1" applyProtection="1">
      <protection hidden="1"/>
    </xf>
    <xf numFmtId="0" fontId="3" fillId="0" borderId="81" xfId="0" applyFont="1" applyBorder="1" applyProtection="1">
      <protection hidden="1"/>
    </xf>
    <xf numFmtId="164" fontId="3" fillId="0" borderId="81" xfId="0" applyNumberFormat="1" applyFont="1" applyBorder="1" applyAlignment="1" applyProtection="1">
      <alignment horizontal="center"/>
      <protection hidden="1"/>
    </xf>
    <xf numFmtId="0" fontId="17" fillId="36" borderId="77" xfId="0" applyFont="1" applyFill="1" applyBorder="1" applyAlignment="1" applyProtection="1">
      <alignment horizontal="center"/>
      <protection hidden="1"/>
    </xf>
    <xf numFmtId="0" fontId="17" fillId="36" borderId="34" xfId="0" applyFont="1" applyFill="1" applyBorder="1" applyProtection="1">
      <protection hidden="1"/>
    </xf>
    <xf numFmtId="0" fontId="3" fillId="0" borderId="0" xfId="0" applyFont="1" applyFill="1" applyBorder="1" applyProtection="1">
      <protection hidden="1"/>
    </xf>
    <xf numFmtId="0" fontId="3" fillId="0" borderId="0" xfId="0" applyFont="1" applyBorder="1" applyProtection="1">
      <protection hidden="1"/>
    </xf>
    <xf numFmtId="164" fontId="3" fillId="0" borderId="0" xfId="0" applyNumberFormat="1" applyFont="1" applyBorder="1" applyAlignment="1" applyProtection="1">
      <alignment horizontal="center"/>
      <protection hidden="1"/>
    </xf>
    <xf numFmtId="0" fontId="17" fillId="36" borderId="1" xfId="0" applyFont="1" applyFill="1" applyBorder="1" applyAlignment="1" applyProtection="1">
      <alignment horizontal="center"/>
      <protection hidden="1"/>
    </xf>
    <xf numFmtId="0" fontId="17" fillId="0" borderId="0" xfId="0" applyFont="1" applyBorder="1" applyProtection="1">
      <protection hidden="1"/>
    </xf>
    <xf numFmtId="0" fontId="18" fillId="0" borderId="0" xfId="0" applyFont="1" applyBorder="1" applyAlignment="1" applyProtection="1">
      <alignment horizontal="center"/>
      <protection hidden="1"/>
    </xf>
    <xf numFmtId="0" fontId="18" fillId="0" borderId="0" xfId="0" applyFont="1" applyBorder="1" applyProtection="1">
      <protection hidden="1"/>
    </xf>
    <xf numFmtId="2" fontId="17" fillId="0" borderId="0" xfId="0" applyNumberFormat="1" applyFont="1" applyBorder="1" applyProtection="1">
      <protection hidden="1"/>
    </xf>
    <xf numFmtId="0" fontId="37" fillId="40" borderId="96" xfId="49" applyFont="1" applyFill="1" applyBorder="1" applyAlignment="1" applyProtection="1">
      <alignment horizontal="center" vertical="center"/>
      <protection locked="0" hidden="1"/>
    </xf>
    <xf numFmtId="2" fontId="2" fillId="0" borderId="0" xfId="0" applyNumberFormat="1" applyFont="1" applyBorder="1" applyAlignment="1" applyProtection="1">
      <alignment horizontal="center"/>
      <protection hidden="1"/>
    </xf>
    <xf numFmtId="0" fontId="37" fillId="40" borderId="97" xfId="49" applyFont="1" applyFill="1" applyBorder="1" applyAlignment="1" applyProtection="1">
      <alignment horizontal="center" vertical="center"/>
      <protection locked="0" hidden="1"/>
    </xf>
    <xf numFmtId="2" fontId="2" fillId="0" borderId="82" xfId="0" applyNumberFormat="1" applyFont="1" applyBorder="1" applyProtection="1">
      <protection hidden="1"/>
    </xf>
    <xf numFmtId="2" fontId="2" fillId="0" borderId="83" xfId="0" applyNumberFormat="1" applyFont="1" applyBorder="1" applyProtection="1">
      <protection hidden="1"/>
    </xf>
    <xf numFmtId="49" fontId="2" fillId="0" borderId="78" xfId="0" applyNumberFormat="1" applyFont="1" applyBorder="1"/>
    <xf numFmtId="0" fontId="2" fillId="0" borderId="81" xfId="0" applyFont="1" applyBorder="1" applyAlignment="1">
      <alignment horizontal="center"/>
    </xf>
    <xf numFmtId="2" fontId="2" fillId="0" borderId="81" xfId="0" applyNumberFormat="1" applyFont="1" applyBorder="1" applyAlignment="1">
      <alignment horizontal="center"/>
    </xf>
    <xf numFmtId="49" fontId="2" fillId="0" borderId="81" xfId="0" applyNumberFormat="1" applyFont="1" applyBorder="1"/>
    <xf numFmtId="0" fontId="2" fillId="0" borderId="81" xfId="0" applyFont="1" applyBorder="1"/>
    <xf numFmtId="2" fontId="2" fillId="0" borderId="81" xfId="0" applyNumberFormat="1" applyFont="1" applyBorder="1"/>
    <xf numFmtId="2" fontId="2" fillId="0" borderId="77" xfId="0" applyNumberFormat="1" applyFont="1" applyBorder="1"/>
    <xf numFmtId="49" fontId="2" fillId="0" borderId="34" xfId="0" applyNumberFormat="1" applyFont="1" applyBorder="1"/>
    <xf numFmtId="0" fontId="2" fillId="0" borderId="0" xfId="0" applyFont="1" applyBorder="1" applyAlignment="1">
      <alignment horizontal="center"/>
    </xf>
    <xf numFmtId="2" fontId="2" fillId="0" borderId="0" xfId="0" applyNumberFormat="1" applyFont="1" applyBorder="1" applyAlignment="1">
      <alignment horizontal="center"/>
    </xf>
    <xf numFmtId="49" fontId="48" fillId="0" borderId="0" xfId="0" applyNumberFormat="1" applyFont="1" applyBorder="1"/>
    <xf numFmtId="0" fontId="2" fillId="0" borderId="0" xfId="0" applyFont="1" applyBorder="1"/>
    <xf numFmtId="2" fontId="2" fillId="0" borderId="0" xfId="0" applyNumberFormat="1" applyFont="1" applyBorder="1"/>
    <xf numFmtId="2" fontId="2" fillId="0" borderId="1" xfId="0" applyNumberFormat="1" applyFont="1" applyBorder="1"/>
    <xf numFmtId="0" fontId="2" fillId="0" borderId="82" xfId="0" applyFont="1" applyBorder="1" applyAlignment="1">
      <alignment horizontal="center"/>
    </xf>
    <xf numFmtId="2" fontId="2" fillId="0" borderId="82" xfId="0" applyNumberFormat="1" applyFont="1" applyBorder="1" applyAlignment="1">
      <alignment horizontal="center"/>
    </xf>
    <xf numFmtId="49" fontId="2" fillId="0" borderId="82" xfId="0" applyNumberFormat="1" applyFont="1" applyBorder="1"/>
    <xf numFmtId="0" fontId="2" fillId="0" borderId="82" xfId="0" applyFont="1" applyBorder="1"/>
    <xf numFmtId="2" fontId="2" fillId="0" borderId="82" xfId="0" applyNumberFormat="1" applyFont="1" applyBorder="1"/>
    <xf numFmtId="2" fontId="2" fillId="0" borderId="83" xfId="0" applyNumberFormat="1" applyFont="1" applyBorder="1"/>
    <xf numFmtId="0" fontId="26" fillId="0" borderId="0" xfId="48" applyFont="1" applyAlignment="1" applyProtection="1"/>
    <xf numFmtId="2" fontId="26" fillId="0" borderId="82" xfId="48" applyNumberFormat="1" applyFont="1" applyBorder="1" applyAlignment="1" applyProtection="1">
      <alignment horizontal="center"/>
      <protection hidden="1"/>
    </xf>
    <xf numFmtId="0" fontId="26" fillId="0" borderId="82" xfId="48" applyFont="1" applyBorder="1" applyAlignment="1" applyProtection="1">
      <protection hidden="1"/>
    </xf>
    <xf numFmtId="0" fontId="26" fillId="0" borderId="82" xfId="48" applyFont="1" applyBorder="1" applyAlignment="1" applyProtection="1"/>
    <xf numFmtId="0" fontId="23" fillId="0" borderId="81" xfId="48" applyFont="1" applyBorder="1" applyAlignment="1" applyProtection="1">
      <protection hidden="1"/>
    </xf>
    <xf numFmtId="0" fontId="23" fillId="0" borderId="81" xfId="48" applyFont="1" applyBorder="1" applyAlignment="1" applyProtection="1">
      <alignment horizontal="center"/>
      <protection hidden="1"/>
    </xf>
    <xf numFmtId="2" fontId="23" fillId="0" borderId="77" xfId="48" applyNumberFormat="1" applyFont="1" applyBorder="1" applyAlignment="1" applyProtection="1">
      <alignment horizontal="center"/>
      <protection hidden="1"/>
    </xf>
    <xf numFmtId="2" fontId="23" fillId="0" borderId="81" xfId="48" applyNumberFormat="1" applyFont="1" applyBorder="1" applyAlignment="1" applyProtection="1">
      <protection hidden="1"/>
    </xf>
    <xf numFmtId="2" fontId="23" fillId="0" borderId="77" xfId="48" applyNumberFormat="1" applyFont="1" applyBorder="1" applyAlignment="1" applyProtection="1">
      <protection hidden="1"/>
    </xf>
    <xf numFmtId="0" fontId="25" fillId="0" borderId="0" xfId="48" applyFont="1" applyBorder="1" applyAlignment="1" applyProtection="1">
      <alignment horizontal="center"/>
      <protection hidden="1"/>
    </xf>
    <xf numFmtId="0" fontId="27" fillId="0" borderId="0" xfId="0" applyFont="1" applyBorder="1" applyAlignment="1" applyProtection="1">
      <alignment horizontal="left"/>
      <protection hidden="1"/>
    </xf>
    <xf numFmtId="49" fontId="37" fillId="40" borderId="98" xfId="49" applyNumberFormat="1" applyFont="1" applyFill="1" applyBorder="1" applyAlignment="1" applyProtection="1">
      <alignment horizontal="center" vertical="center"/>
      <protection locked="0" hidden="1"/>
    </xf>
    <xf numFmtId="1" fontId="51" fillId="0" borderId="6" xfId="0" applyNumberFormat="1" applyFont="1" applyFill="1" applyBorder="1" applyAlignment="1" applyProtection="1">
      <alignment horizontal="center" vertical="center" wrapText="1"/>
      <protection hidden="1"/>
    </xf>
    <xf numFmtId="0" fontId="30" fillId="0" borderId="0" xfId="0" applyFont="1"/>
    <xf numFmtId="49" fontId="26" fillId="0" borderId="82" xfId="48" applyNumberFormat="1" applyFont="1" applyBorder="1" applyAlignment="1" applyProtection="1"/>
    <xf numFmtId="49" fontId="31" fillId="0" borderId="82" xfId="48" applyNumberFormat="1" applyFont="1" applyBorder="1" applyAlignment="1" applyProtection="1">
      <alignment horizontal="center"/>
    </xf>
    <xf numFmtId="49" fontId="26" fillId="0" borderId="0" xfId="48" applyNumberFormat="1" applyFont="1" applyBorder="1" applyAlignment="1" applyProtection="1"/>
    <xf numFmtId="0" fontId="3" fillId="0" borderId="79" xfId="0" applyFont="1" applyBorder="1"/>
    <xf numFmtId="1" fontId="56" fillId="0" borderId="11" xfId="0" applyNumberFormat="1" applyFont="1" applyBorder="1" applyAlignment="1" applyProtection="1">
      <alignment horizontal="center" vertical="center" wrapText="1"/>
      <protection hidden="1"/>
    </xf>
    <xf numFmtId="1" fontId="5" fillId="0" borderId="17" xfId="0" applyNumberFormat="1" applyFont="1" applyBorder="1" applyAlignment="1" applyProtection="1">
      <alignment horizontal="center" vertical="center" wrapText="1"/>
      <protection hidden="1"/>
    </xf>
    <xf numFmtId="4" fontId="60" fillId="38" borderId="28" xfId="0" applyNumberFormat="1" applyFont="1" applyFill="1" applyBorder="1" applyAlignment="1" applyProtection="1">
      <alignment horizontal="center" vertical="center" wrapText="1"/>
      <protection locked="0" hidden="1"/>
    </xf>
    <xf numFmtId="2" fontId="59" fillId="0" borderId="11" xfId="0" applyNumberFormat="1" applyFont="1" applyBorder="1" applyAlignment="1" applyProtection="1">
      <alignment horizontal="center" vertical="center" wrapText="1"/>
      <protection hidden="1"/>
    </xf>
    <xf numFmtId="4" fontId="59" fillId="0" borderId="11" xfId="0" applyNumberFormat="1" applyFont="1" applyBorder="1" applyAlignment="1" applyProtection="1">
      <alignment horizontal="center" vertical="center" wrapText="1"/>
      <protection hidden="1"/>
    </xf>
    <xf numFmtId="4" fontId="59" fillId="0" borderId="12" xfId="0" applyNumberFormat="1" applyFont="1" applyBorder="1" applyAlignment="1" applyProtection="1">
      <alignment horizontal="center" vertical="center" wrapText="1"/>
      <protection hidden="1"/>
    </xf>
    <xf numFmtId="1" fontId="56" fillId="0" borderId="17" xfId="0" applyNumberFormat="1" applyFont="1" applyBorder="1" applyAlignment="1" applyProtection="1">
      <alignment horizontal="center" vertical="center" wrapText="1"/>
      <protection hidden="1"/>
    </xf>
    <xf numFmtId="2" fontId="56" fillId="0" borderId="17" xfId="0" applyNumberFormat="1" applyFont="1" applyBorder="1" applyAlignment="1" applyProtection="1">
      <alignment horizontal="center" vertical="center" wrapText="1"/>
      <protection hidden="1"/>
    </xf>
    <xf numFmtId="0" fontId="3" fillId="0" borderId="80" xfId="0" applyFont="1" applyBorder="1" applyProtection="1">
      <protection hidden="1"/>
    </xf>
    <xf numFmtId="0" fontId="61" fillId="0" borderId="2" xfId="0" applyFont="1" applyBorder="1" applyProtection="1">
      <protection hidden="1"/>
    </xf>
    <xf numFmtId="2" fontId="2" fillId="0" borderId="3" xfId="0" applyNumberFormat="1" applyFont="1" applyBorder="1" applyProtection="1">
      <protection hidden="1"/>
    </xf>
    <xf numFmtId="4" fontId="60" fillId="38" borderId="99" xfId="0" applyNumberFormat="1" applyFont="1" applyFill="1" applyBorder="1" applyAlignment="1" applyProtection="1">
      <alignment horizontal="center" vertical="center" wrapText="1"/>
      <protection locked="0" hidden="1"/>
    </xf>
    <xf numFmtId="1" fontId="59" fillId="0" borderId="30" xfId="0" applyNumberFormat="1" applyFont="1" applyBorder="1" applyAlignment="1" applyProtection="1">
      <alignment horizontal="center" vertical="center" wrapText="1"/>
      <protection hidden="1"/>
    </xf>
    <xf numFmtId="4" fontId="59" fillId="0" borderId="30" xfId="0" applyNumberFormat="1" applyFont="1" applyBorder="1" applyAlignment="1" applyProtection="1">
      <alignment horizontal="center" vertical="center" wrapText="1"/>
      <protection hidden="1"/>
    </xf>
    <xf numFmtId="4" fontId="59" fillId="0" borderId="32" xfId="0" applyNumberFormat="1" applyFont="1" applyBorder="1" applyAlignment="1" applyProtection="1">
      <alignment horizontal="center" vertical="center" wrapText="1"/>
      <protection hidden="1"/>
    </xf>
    <xf numFmtId="0" fontId="13" fillId="0" borderId="0" xfId="48" applyFont="1" applyBorder="1" applyAlignment="1" applyProtection="1">
      <alignment horizontal="left"/>
      <protection hidden="1"/>
    </xf>
    <xf numFmtId="2" fontId="13" fillId="0" borderId="0" xfId="48" applyNumberFormat="1" applyFont="1" applyBorder="1" applyAlignment="1" applyProtection="1">
      <alignment horizontal="right"/>
      <protection hidden="1"/>
    </xf>
    <xf numFmtId="2" fontId="13" fillId="0" borderId="1" xfId="48" applyNumberFormat="1" applyFont="1" applyBorder="1" applyAlignment="1" applyProtection="1">
      <alignment horizontal="left"/>
      <protection hidden="1"/>
    </xf>
  </cellXfs>
  <cellStyles count="57">
    <cellStyle name="Accent1" xfId="1" builtinId="29" customBuiltin="1"/>
    <cellStyle name="Accent1 - 20%" xfId="2" xr:uid="{00000000-0005-0000-0000-000001000000}"/>
    <cellStyle name="Accent1 - 20% 2" xfId="3" xr:uid="{00000000-0005-0000-0000-000002000000}"/>
    <cellStyle name="Accent1 - 40%" xfId="4" xr:uid="{00000000-0005-0000-0000-000003000000}"/>
    <cellStyle name="Accent1 - 40% 2" xfId="5" xr:uid="{00000000-0005-0000-0000-000004000000}"/>
    <cellStyle name="Accent1 - 60%" xfId="6" xr:uid="{00000000-0005-0000-0000-000005000000}"/>
    <cellStyle name="Accent2" xfId="7" builtinId="33" customBuiltin="1"/>
    <cellStyle name="Accent2 - 20%" xfId="8" xr:uid="{00000000-0005-0000-0000-000007000000}"/>
    <cellStyle name="Accent2 - 20% 2" xfId="9" xr:uid="{00000000-0005-0000-0000-000008000000}"/>
    <cellStyle name="Accent2 - 40%" xfId="10" xr:uid="{00000000-0005-0000-0000-000009000000}"/>
    <cellStyle name="Accent2 - 40% 2" xfId="11" xr:uid="{00000000-0005-0000-0000-00000A000000}"/>
    <cellStyle name="Accent2 - 60%" xfId="12" xr:uid="{00000000-0005-0000-0000-00000B000000}"/>
    <cellStyle name="Accent3" xfId="13" builtinId="37" customBuiltin="1"/>
    <cellStyle name="Accent3 - 20%" xfId="14" xr:uid="{00000000-0005-0000-0000-00000D000000}"/>
    <cellStyle name="Accent3 - 20% 2" xfId="15" xr:uid="{00000000-0005-0000-0000-00000E000000}"/>
    <cellStyle name="Accent3 - 40%" xfId="16" xr:uid="{00000000-0005-0000-0000-00000F000000}"/>
    <cellStyle name="Accent3 - 40% 2" xfId="17" xr:uid="{00000000-0005-0000-0000-000010000000}"/>
    <cellStyle name="Accent3 - 60%" xfId="18" xr:uid="{00000000-0005-0000-0000-000011000000}"/>
    <cellStyle name="Accent4" xfId="19" builtinId="41" customBuiltin="1"/>
    <cellStyle name="Accent4 - 20%" xfId="20" xr:uid="{00000000-0005-0000-0000-000013000000}"/>
    <cellStyle name="Accent4 - 20% 2" xfId="21" xr:uid="{00000000-0005-0000-0000-000014000000}"/>
    <cellStyle name="Accent4 - 40%" xfId="22" xr:uid="{00000000-0005-0000-0000-000015000000}"/>
    <cellStyle name="Accent4 - 40% 2" xfId="23" xr:uid="{00000000-0005-0000-0000-000016000000}"/>
    <cellStyle name="Accent4 - 60%" xfId="24" xr:uid="{00000000-0005-0000-0000-000017000000}"/>
    <cellStyle name="Accent5" xfId="25" builtinId="45" customBuiltin="1"/>
    <cellStyle name="Accent5 - 20%" xfId="26" xr:uid="{00000000-0005-0000-0000-000019000000}"/>
    <cellStyle name="Accent5 - 20% 2" xfId="27" xr:uid="{00000000-0005-0000-0000-00001A000000}"/>
    <cellStyle name="Accent5 - 40%" xfId="28" xr:uid="{00000000-0005-0000-0000-00001B000000}"/>
    <cellStyle name="Accent5 - 40% 2" xfId="29" xr:uid="{00000000-0005-0000-0000-00001C000000}"/>
    <cellStyle name="Accent5 - 60%" xfId="30" xr:uid="{00000000-0005-0000-0000-00001D000000}"/>
    <cellStyle name="Accent6" xfId="31" builtinId="49" customBuiltin="1"/>
    <cellStyle name="Accent6 - 20%" xfId="32" xr:uid="{00000000-0005-0000-0000-00001F000000}"/>
    <cellStyle name="Accent6 - 20% 2" xfId="33" xr:uid="{00000000-0005-0000-0000-000020000000}"/>
    <cellStyle name="Accent6 - 40%" xfId="34" xr:uid="{00000000-0005-0000-0000-000021000000}"/>
    <cellStyle name="Accent6 - 40% 2" xfId="35" xr:uid="{00000000-0005-0000-0000-000022000000}"/>
    <cellStyle name="Accent6 - 60%" xfId="36" xr:uid="{00000000-0005-0000-0000-000023000000}"/>
    <cellStyle name="Bad" xfId="37" builtinId="27" customBuiltin="1"/>
    <cellStyle name="Calculation" xfId="38" builtinId="22" customBuiltin="1"/>
    <cellStyle name="Check Cell" xfId="39" builtinId="23" customBuiltin="1"/>
    <cellStyle name="Emphasis 1" xfId="40" xr:uid="{00000000-0005-0000-0000-000027000000}"/>
    <cellStyle name="Emphasis 2" xfId="41" xr:uid="{00000000-0005-0000-0000-000028000000}"/>
    <cellStyle name="Emphasis 3" xfId="42" xr:uid="{00000000-0005-0000-0000-000029000000}"/>
    <cellStyle name="Good" xfId="43" builtinId="26" customBuiltin="1"/>
    <cellStyle name="Heading 1" xfId="44" builtinId="16" customBuiltin="1"/>
    <cellStyle name="Heading 2" xfId="45" builtinId="17" customBuiltin="1"/>
    <cellStyle name="Heading 3" xfId="46" builtinId="18" customBuiltin="1"/>
    <cellStyle name="Heading 4" xfId="47" builtinId="19" customBuiltin="1"/>
    <cellStyle name="Hyperlink" xfId="48" builtinId="8"/>
    <cellStyle name="Input" xfId="49" builtinId="20" customBuiltin="1"/>
    <cellStyle name="Linked Cell" xfId="50" builtinId="24" customBuiltin="1"/>
    <cellStyle name="Neutral" xfId="51" builtinId="28" customBuiltin="1"/>
    <cellStyle name="Normal" xfId="0" builtinId="0"/>
    <cellStyle name="Note" xfId="52" builtinId="10" customBuiltin="1"/>
    <cellStyle name="Output" xfId="53" builtinId="21" customBuiltin="1"/>
    <cellStyle name="Sheet Title" xfId="54" xr:uid="{00000000-0005-0000-0000-000036000000}"/>
    <cellStyle name="Total" xfId="55" builtinId="25" customBuiltin="1"/>
    <cellStyle name="Warning Text" xfId="56" builtinId="11" customBuiltin="1"/>
  </cellStyles>
  <dxfs count="26"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strike val="0"/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isolina.com/fi/eriste-nauhat.cfm" TargetMode="External"/><Relationship Id="rId13" Type="http://schemas.openxmlformats.org/officeDocument/2006/relationships/hyperlink" Target="https://www.isolina.com/fi/eriste-nauhat.cfm" TargetMode="External"/><Relationship Id="rId3" Type="http://schemas.openxmlformats.org/officeDocument/2006/relationships/hyperlink" Target="https://www.isolina.com/fi/eriste-pellava-saha.cfm" TargetMode="External"/><Relationship Id="rId7" Type="http://schemas.openxmlformats.org/officeDocument/2006/relationships/hyperlink" Target="https://www.isolina.com/fi/eriste-pellava-saha.cfm" TargetMode="External"/><Relationship Id="rId12" Type="http://schemas.openxmlformats.org/officeDocument/2006/relationships/hyperlink" Target="https://www.isolina.com/fi/eriste.cfm" TargetMode="External"/><Relationship Id="rId2" Type="http://schemas.openxmlformats.org/officeDocument/2006/relationships/hyperlink" Target="https://www.isolina.com/fi/eriste-ilmansulkurakennuspaperit.cfm" TargetMode="External"/><Relationship Id="rId1" Type="http://schemas.openxmlformats.org/officeDocument/2006/relationships/hyperlink" Target="https://www.isolina.com/fi/eriste.cfm" TargetMode="External"/><Relationship Id="rId6" Type="http://schemas.openxmlformats.org/officeDocument/2006/relationships/hyperlink" Target="https://www.isolina.com/fi/eriste-ilmansulkurakennuspaperit.cfm" TargetMode="External"/><Relationship Id="rId11" Type="http://schemas.openxmlformats.org/officeDocument/2006/relationships/hyperlink" Target="mailto:info@isolina.com?subject=Tarjouspyynt&#246;lomake" TargetMode="External"/><Relationship Id="rId5" Type="http://schemas.openxmlformats.org/officeDocument/2006/relationships/hyperlink" Target="https://www.isolina.com/fi/eriste-ilmansulkurakennuspaperit.cfm" TargetMode="External"/><Relationship Id="rId15" Type="http://schemas.openxmlformats.org/officeDocument/2006/relationships/printerSettings" Target="../printerSettings/printerSettings1.bin"/><Relationship Id="rId10" Type="http://schemas.openxmlformats.org/officeDocument/2006/relationships/hyperlink" Target="mailto:info@isolina.com?subject=Tarjouspyynt&#246;lomake" TargetMode="External"/><Relationship Id="rId4" Type="http://schemas.openxmlformats.org/officeDocument/2006/relationships/hyperlink" Target="https://www.isolina.com/fi/eriste-ilmansulkurakennuspaperit.cfm" TargetMode="External"/><Relationship Id="rId9" Type="http://schemas.openxmlformats.org/officeDocument/2006/relationships/hyperlink" Target="https://www.isolina.com/fi/eriste-nauhat.cfm" TargetMode="External"/><Relationship Id="rId14" Type="http://schemas.openxmlformats.org/officeDocument/2006/relationships/hyperlink" Target="https://www.isolina.com/fi/eriste-saatavuus.cf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64"/>
  <sheetViews>
    <sheetView tabSelected="1" workbookViewId="0">
      <selection activeCell="A56" sqref="A56"/>
    </sheetView>
  </sheetViews>
  <sheetFormatPr defaultRowHeight="15" x14ac:dyDescent="0.2"/>
  <cols>
    <col min="1" max="1" width="13.42578125" style="1" customWidth="1"/>
    <col min="2" max="2" width="15.28515625" style="2" customWidth="1"/>
    <col min="3" max="3" width="14" style="2" customWidth="1"/>
    <col min="4" max="4" width="13.42578125" style="2" customWidth="1"/>
    <col min="5" max="5" width="15.140625" style="2" customWidth="1"/>
    <col min="6" max="6" width="11" style="2" customWidth="1"/>
    <col min="7" max="8" width="10.5703125" style="2" customWidth="1"/>
    <col min="9" max="9" width="11.42578125" style="3" customWidth="1"/>
    <col min="10" max="10" width="15.140625" style="1" customWidth="1"/>
    <col min="11" max="11" width="14.7109375" style="1" customWidth="1"/>
    <col min="12" max="12" width="11.5703125" style="1" customWidth="1"/>
    <col min="13" max="13" width="15.7109375" style="4" customWidth="1"/>
    <col min="14" max="14" width="16.85546875" style="4" customWidth="1"/>
    <col min="15" max="15" width="9.140625" style="1"/>
    <col min="16" max="17" width="10.85546875" style="1" customWidth="1"/>
    <col min="18" max="16384" width="9.140625" style="1"/>
  </cols>
  <sheetData>
    <row r="1" spans="1:18" s="12" customFormat="1" ht="49.9" customHeight="1" thickTop="1" x14ac:dyDescent="0.55000000000000004">
      <c r="A1" s="338" t="s">
        <v>27</v>
      </c>
      <c r="B1" s="412"/>
      <c r="C1" s="412"/>
      <c r="D1" s="413"/>
      <c r="E1" s="413"/>
      <c r="F1" s="413"/>
      <c r="G1" s="413"/>
      <c r="H1" s="413"/>
      <c r="I1" s="414"/>
      <c r="J1" s="412"/>
      <c r="K1" s="412"/>
      <c r="L1" s="412"/>
      <c r="M1" s="415"/>
      <c r="N1" s="416"/>
      <c r="O1" s="13"/>
      <c r="P1" s="13"/>
      <c r="Q1" s="13"/>
    </row>
    <row r="2" spans="1:18" ht="15.75" customHeight="1" x14ac:dyDescent="0.3">
      <c r="A2" s="339"/>
      <c r="B2" s="14"/>
      <c r="C2" s="15"/>
      <c r="D2" s="16"/>
      <c r="E2" s="16"/>
      <c r="F2" s="16"/>
      <c r="G2" s="16"/>
      <c r="H2" s="16"/>
      <c r="I2" s="17"/>
      <c r="J2" s="15"/>
      <c r="K2" s="18"/>
      <c r="L2" s="18"/>
      <c r="M2" s="19"/>
      <c r="N2" s="20"/>
      <c r="O2" s="21"/>
      <c r="P2" s="21"/>
      <c r="Q2" s="21"/>
    </row>
    <row r="3" spans="1:18" ht="27" x14ac:dyDescent="0.4">
      <c r="A3" s="340"/>
      <c r="B3" s="25" t="s">
        <v>66</v>
      </c>
      <c r="C3" s="22"/>
      <c r="D3" s="22"/>
      <c r="E3" s="22"/>
      <c r="F3" s="16"/>
      <c r="G3" s="23"/>
      <c r="H3" s="23"/>
      <c r="I3" s="24"/>
      <c r="J3" s="25" t="s">
        <v>18</v>
      </c>
      <c r="K3" s="21"/>
      <c r="L3" s="21"/>
      <c r="M3" s="19"/>
      <c r="N3" s="20"/>
      <c r="O3" s="21"/>
      <c r="P3" s="26"/>
      <c r="Q3" s="21"/>
    </row>
    <row r="4" spans="1:18" ht="25.15" customHeight="1" x14ac:dyDescent="0.35">
      <c r="A4" s="339"/>
      <c r="B4" s="27"/>
      <c r="C4" s="418" t="s">
        <v>67</v>
      </c>
      <c r="D4" s="22"/>
      <c r="E4" s="28"/>
      <c r="F4" s="29"/>
      <c r="G4" s="30"/>
      <c r="H4" s="30"/>
      <c r="I4" s="31"/>
      <c r="J4" s="32" t="s">
        <v>70</v>
      </c>
      <c r="K4" s="33"/>
      <c r="L4" s="33"/>
      <c r="M4" s="34"/>
      <c r="N4" s="35"/>
      <c r="O4" s="21"/>
      <c r="P4" s="21"/>
      <c r="Q4" s="21"/>
    </row>
    <row r="5" spans="1:18" ht="12" customHeight="1" x14ac:dyDescent="0.25">
      <c r="A5" s="341"/>
      <c r="B5" s="27"/>
      <c r="C5" s="27"/>
      <c r="D5" s="22"/>
      <c r="E5" s="22"/>
      <c r="F5" s="16"/>
      <c r="G5" s="36"/>
      <c r="H5" s="36"/>
      <c r="I5" s="37"/>
      <c r="J5" s="38" t="s">
        <v>22</v>
      </c>
      <c r="K5" s="39"/>
      <c r="L5" s="39"/>
      <c r="M5" s="34"/>
      <c r="N5" s="35"/>
      <c r="O5" s="21"/>
      <c r="P5" s="21"/>
      <c r="Q5" s="21"/>
    </row>
    <row r="6" spans="1:18" ht="15.75" x14ac:dyDescent="0.25">
      <c r="A6" s="342" t="s">
        <v>7</v>
      </c>
      <c r="B6" s="16"/>
      <c r="C6" s="267" t="s">
        <v>28</v>
      </c>
      <c r="D6" s="417"/>
      <c r="E6" s="417"/>
      <c r="F6" s="268" t="s">
        <v>29</v>
      </c>
      <c r="G6" s="441" t="s">
        <v>12</v>
      </c>
      <c r="H6" s="442"/>
      <c r="I6" s="443"/>
      <c r="J6" s="40" t="s">
        <v>13</v>
      </c>
      <c r="K6" s="21"/>
      <c r="L6" s="21"/>
      <c r="M6" s="41"/>
      <c r="N6" s="20"/>
      <c r="O6" s="21"/>
      <c r="P6" s="21"/>
      <c r="Q6" s="21"/>
    </row>
    <row r="7" spans="1:18" ht="16.5" thickBot="1" x14ac:dyDescent="0.3">
      <c r="A7" s="343"/>
      <c r="B7" s="42"/>
      <c r="C7" s="42"/>
      <c r="D7" s="42"/>
      <c r="E7" s="43"/>
      <c r="F7" s="42"/>
      <c r="G7" s="42"/>
      <c r="H7" s="42"/>
      <c r="I7" s="44"/>
      <c r="J7" s="45" t="s">
        <v>14</v>
      </c>
      <c r="K7" s="46" t="s">
        <v>15</v>
      </c>
      <c r="L7" s="21"/>
      <c r="M7" s="47"/>
      <c r="N7" s="48"/>
      <c r="O7" s="21"/>
      <c r="P7" s="21"/>
      <c r="Q7" s="21"/>
    </row>
    <row r="8" spans="1:18" s="5" customFormat="1" ht="49.9" customHeight="1" thickBot="1" x14ac:dyDescent="0.25">
      <c r="A8" s="49" t="s">
        <v>50</v>
      </c>
      <c r="B8" s="50" t="s">
        <v>4</v>
      </c>
      <c r="C8" s="51" t="s">
        <v>2</v>
      </c>
      <c r="D8" s="51" t="s">
        <v>3</v>
      </c>
      <c r="E8" s="51" t="s">
        <v>6</v>
      </c>
      <c r="F8" s="51" t="s">
        <v>26</v>
      </c>
      <c r="G8" s="51" t="s">
        <v>25</v>
      </c>
      <c r="H8" s="51"/>
      <c r="I8" s="52"/>
      <c r="J8" s="53" t="s">
        <v>56</v>
      </c>
      <c r="K8" s="54" t="s">
        <v>57</v>
      </c>
      <c r="L8" s="55" t="s">
        <v>40</v>
      </c>
      <c r="M8" s="56" t="s">
        <v>42</v>
      </c>
      <c r="N8" s="52" t="s">
        <v>41</v>
      </c>
      <c r="O8" s="57"/>
      <c r="P8" s="58"/>
      <c r="Q8" s="58"/>
    </row>
    <row r="9" spans="1:18" s="6" customFormat="1" ht="18" customHeight="1" thickTop="1" x14ac:dyDescent="0.2">
      <c r="A9" s="80" t="s">
        <v>0</v>
      </c>
      <c r="B9" s="81">
        <v>30</v>
      </c>
      <c r="C9" s="82">
        <v>565</v>
      </c>
      <c r="D9" s="82">
        <v>10000</v>
      </c>
      <c r="E9" s="82">
        <v>2</v>
      </c>
      <c r="F9" s="83">
        <v>11.3</v>
      </c>
      <c r="G9" s="84">
        <v>0.34</v>
      </c>
      <c r="H9" s="85"/>
      <c r="I9" s="86"/>
      <c r="J9" s="87"/>
      <c r="K9" s="88">
        <f t="shared" ref="K9:K17" si="0">ROUNDUP(J9/F9,0)</f>
        <v>0</v>
      </c>
      <c r="L9" s="89">
        <f t="shared" ref="L9:L17" si="1">ROUND(K9,0)*F9</f>
        <v>0</v>
      </c>
      <c r="M9" s="303">
        <f t="shared" ref="M9:M17" si="2">K9*G9</f>
        <v>0</v>
      </c>
      <c r="N9" s="304">
        <f t="shared" ref="N9:N17" si="3">M9*25</f>
        <v>0</v>
      </c>
      <c r="O9" s="72"/>
      <c r="P9" s="73"/>
      <c r="Q9" s="73"/>
    </row>
    <row r="10" spans="1:18" s="6" customFormat="1" ht="18" customHeight="1" x14ac:dyDescent="0.2">
      <c r="A10" s="80" t="s">
        <v>0</v>
      </c>
      <c r="B10" s="90">
        <v>50</v>
      </c>
      <c r="C10" s="91">
        <v>565</v>
      </c>
      <c r="D10" s="91">
        <v>10000</v>
      </c>
      <c r="E10" s="91">
        <v>2</v>
      </c>
      <c r="F10" s="92">
        <v>11.3</v>
      </c>
      <c r="G10" s="93">
        <v>0.56999999999999995</v>
      </c>
      <c r="H10" s="85"/>
      <c r="I10" s="86"/>
      <c r="J10" s="94"/>
      <c r="K10" s="95">
        <f t="shared" si="0"/>
        <v>0</v>
      </c>
      <c r="L10" s="96">
        <f t="shared" si="1"/>
        <v>0</v>
      </c>
      <c r="M10" s="305">
        <f t="shared" si="2"/>
        <v>0</v>
      </c>
      <c r="N10" s="306">
        <f t="shared" si="3"/>
        <v>0</v>
      </c>
      <c r="O10" s="72"/>
      <c r="P10" s="73"/>
      <c r="Q10" s="73"/>
    </row>
    <row r="11" spans="1:18" s="6" customFormat="1" ht="18" customHeight="1" x14ac:dyDescent="0.2">
      <c r="A11" s="97" t="s">
        <v>0</v>
      </c>
      <c r="B11" s="98">
        <v>75</v>
      </c>
      <c r="C11" s="99">
        <v>565</v>
      </c>
      <c r="D11" s="99">
        <v>7500</v>
      </c>
      <c r="E11" s="99">
        <v>2</v>
      </c>
      <c r="F11" s="100">
        <v>8.48</v>
      </c>
      <c r="G11" s="101">
        <v>0.64</v>
      </c>
      <c r="H11" s="102"/>
      <c r="I11" s="103"/>
      <c r="J11" s="94"/>
      <c r="K11" s="95">
        <f t="shared" si="0"/>
        <v>0</v>
      </c>
      <c r="L11" s="96">
        <f t="shared" si="1"/>
        <v>0</v>
      </c>
      <c r="M11" s="305">
        <f t="shared" si="2"/>
        <v>0</v>
      </c>
      <c r="N11" s="306">
        <f t="shared" si="3"/>
        <v>0</v>
      </c>
      <c r="O11" s="72"/>
      <c r="P11" s="73"/>
      <c r="Q11" s="73"/>
    </row>
    <row r="12" spans="1:18" s="6" customFormat="1" ht="18" customHeight="1" x14ac:dyDescent="0.2">
      <c r="A12" s="97" t="s">
        <v>0</v>
      </c>
      <c r="B12" s="98">
        <v>100</v>
      </c>
      <c r="C12" s="99">
        <v>565</v>
      </c>
      <c r="D12" s="99">
        <v>5000</v>
      </c>
      <c r="E12" s="99">
        <v>2</v>
      </c>
      <c r="F12" s="100">
        <v>5.65</v>
      </c>
      <c r="G12" s="101">
        <v>0.56999999999999995</v>
      </c>
      <c r="H12" s="102"/>
      <c r="I12" s="103"/>
      <c r="J12" s="94"/>
      <c r="K12" s="95">
        <f t="shared" si="0"/>
        <v>0</v>
      </c>
      <c r="L12" s="96">
        <f t="shared" si="1"/>
        <v>0</v>
      </c>
      <c r="M12" s="305">
        <f t="shared" si="2"/>
        <v>0</v>
      </c>
      <c r="N12" s="306">
        <f t="shared" si="3"/>
        <v>0</v>
      </c>
      <c r="O12" s="72"/>
      <c r="P12" s="73"/>
      <c r="Q12" s="73"/>
      <c r="R12" s="8"/>
    </row>
    <row r="13" spans="1:18" s="6" customFormat="1" ht="18" customHeight="1" thickBot="1" x14ac:dyDescent="0.25">
      <c r="A13" s="97" t="s">
        <v>0</v>
      </c>
      <c r="B13" s="98">
        <v>125</v>
      </c>
      <c r="C13" s="99">
        <v>565</v>
      </c>
      <c r="D13" s="99">
        <v>5000</v>
      </c>
      <c r="E13" s="99">
        <v>2</v>
      </c>
      <c r="F13" s="106">
        <v>5.65</v>
      </c>
      <c r="G13" s="107">
        <v>0.71</v>
      </c>
      <c r="H13" s="108"/>
      <c r="I13" s="109"/>
      <c r="J13" s="110"/>
      <c r="K13" s="427">
        <f t="shared" si="0"/>
        <v>0</v>
      </c>
      <c r="L13" s="111">
        <f t="shared" si="1"/>
        <v>0</v>
      </c>
      <c r="M13" s="307">
        <f t="shared" si="2"/>
        <v>0</v>
      </c>
      <c r="N13" s="308">
        <f t="shared" si="3"/>
        <v>0</v>
      </c>
      <c r="O13" s="72"/>
      <c r="P13" s="73"/>
      <c r="Q13" s="73"/>
    </row>
    <row r="14" spans="1:18" s="6" customFormat="1" ht="18" customHeight="1" thickTop="1" x14ac:dyDescent="0.2">
      <c r="A14" s="112" t="s">
        <v>0</v>
      </c>
      <c r="B14" s="113">
        <v>100</v>
      </c>
      <c r="C14" s="114">
        <v>865</v>
      </c>
      <c r="D14" s="114">
        <v>5000</v>
      </c>
      <c r="E14" s="114">
        <v>1</v>
      </c>
      <c r="F14" s="115">
        <v>4.33</v>
      </c>
      <c r="G14" s="116">
        <v>0.44</v>
      </c>
      <c r="H14" s="117"/>
      <c r="I14" s="118"/>
      <c r="J14" s="119"/>
      <c r="K14" s="426">
        <f t="shared" si="0"/>
        <v>0</v>
      </c>
      <c r="L14" s="121">
        <f t="shared" si="1"/>
        <v>0</v>
      </c>
      <c r="M14" s="309">
        <f t="shared" si="2"/>
        <v>0</v>
      </c>
      <c r="N14" s="310">
        <f t="shared" si="3"/>
        <v>0</v>
      </c>
      <c r="O14" s="72"/>
      <c r="P14" s="73"/>
      <c r="Q14" s="73"/>
    </row>
    <row r="15" spans="1:18" s="6" customFormat="1" ht="18" customHeight="1" thickBot="1" x14ac:dyDescent="0.25">
      <c r="A15" s="112" t="s">
        <v>0</v>
      </c>
      <c r="B15" s="122">
        <v>125</v>
      </c>
      <c r="C15" s="123">
        <v>865</v>
      </c>
      <c r="D15" s="123">
        <v>5000</v>
      </c>
      <c r="E15" s="123">
        <v>1</v>
      </c>
      <c r="F15" s="127">
        <v>4.33</v>
      </c>
      <c r="G15" s="128">
        <v>0.54</v>
      </c>
      <c r="H15" s="129"/>
      <c r="I15" s="130"/>
      <c r="J15" s="131"/>
      <c r="K15" s="432">
        <f t="shared" si="0"/>
        <v>0</v>
      </c>
      <c r="L15" s="433">
        <f t="shared" si="1"/>
        <v>0</v>
      </c>
      <c r="M15" s="313">
        <f t="shared" si="2"/>
        <v>0</v>
      </c>
      <c r="N15" s="314">
        <f t="shared" si="3"/>
        <v>0</v>
      </c>
      <c r="O15" s="72"/>
      <c r="P15" s="73"/>
      <c r="Q15" s="73"/>
    </row>
    <row r="16" spans="1:18" s="6" customFormat="1" ht="18" customHeight="1" thickTop="1" x14ac:dyDescent="0.2">
      <c r="A16" s="132" t="s">
        <v>0</v>
      </c>
      <c r="B16" s="133">
        <v>100</v>
      </c>
      <c r="C16" s="134">
        <v>1165</v>
      </c>
      <c r="D16" s="134">
        <v>5000</v>
      </c>
      <c r="E16" s="134">
        <v>1</v>
      </c>
      <c r="F16" s="135">
        <v>5.83</v>
      </c>
      <c r="G16" s="136">
        <v>0.59</v>
      </c>
      <c r="H16" s="137"/>
      <c r="I16" s="138"/>
      <c r="J16" s="428"/>
      <c r="K16" s="146">
        <f t="shared" si="0"/>
        <v>0</v>
      </c>
      <c r="L16" s="429">
        <f t="shared" si="1"/>
        <v>0</v>
      </c>
      <c r="M16" s="430">
        <f t="shared" si="2"/>
        <v>0</v>
      </c>
      <c r="N16" s="431">
        <f t="shared" si="3"/>
        <v>0</v>
      </c>
      <c r="O16" s="72"/>
      <c r="P16" s="73"/>
      <c r="Q16" s="73"/>
    </row>
    <row r="17" spans="1:18" s="6" customFormat="1" ht="18" customHeight="1" thickBot="1" x14ac:dyDescent="0.25">
      <c r="A17" s="139" t="s">
        <v>0</v>
      </c>
      <c r="B17" s="140">
        <v>125</v>
      </c>
      <c r="C17" s="141">
        <v>1165</v>
      </c>
      <c r="D17" s="141">
        <v>5000</v>
      </c>
      <c r="E17" s="141">
        <v>1</v>
      </c>
      <c r="F17" s="142">
        <v>5.83</v>
      </c>
      <c r="G17" s="143">
        <v>0.73</v>
      </c>
      <c r="H17" s="144"/>
      <c r="I17" s="145"/>
      <c r="J17" s="437"/>
      <c r="K17" s="438">
        <f t="shared" si="0"/>
        <v>0</v>
      </c>
      <c r="L17" s="147">
        <f t="shared" si="1"/>
        <v>0</v>
      </c>
      <c r="M17" s="439">
        <f t="shared" si="2"/>
        <v>0</v>
      </c>
      <c r="N17" s="440">
        <f t="shared" si="3"/>
        <v>0</v>
      </c>
      <c r="O17" s="72"/>
      <c r="P17" s="73"/>
      <c r="Q17" s="73"/>
    </row>
    <row r="18" spans="1:18" ht="15.6" customHeight="1" thickBot="1" x14ac:dyDescent="0.3">
      <c r="A18" s="148"/>
      <c r="B18" s="149"/>
      <c r="C18" s="149"/>
      <c r="D18" s="149"/>
      <c r="E18" s="150"/>
      <c r="F18" s="151"/>
      <c r="G18" s="152"/>
      <c r="H18" s="152"/>
      <c r="I18" s="153"/>
      <c r="J18" s="434"/>
      <c r="K18" s="435"/>
      <c r="L18" s="154"/>
      <c r="M18" s="41"/>
      <c r="N18" s="436"/>
      <c r="O18" s="21"/>
      <c r="P18" s="155"/>
      <c r="Q18" s="155"/>
    </row>
    <row r="19" spans="1:18" s="6" customFormat="1" ht="49.9" customHeight="1" thickBot="1" x14ac:dyDescent="0.25">
      <c r="A19" s="49" t="s">
        <v>51</v>
      </c>
      <c r="B19" s="156" t="s">
        <v>4</v>
      </c>
      <c r="C19" s="157" t="s">
        <v>2</v>
      </c>
      <c r="D19" s="157" t="s">
        <v>3</v>
      </c>
      <c r="E19" s="157" t="s">
        <v>5</v>
      </c>
      <c r="F19" s="51" t="s">
        <v>26</v>
      </c>
      <c r="G19" s="51" t="s">
        <v>25</v>
      </c>
      <c r="H19" s="51"/>
      <c r="I19" s="52"/>
      <c r="J19" s="53" t="s">
        <v>56</v>
      </c>
      <c r="K19" s="54" t="s">
        <v>57</v>
      </c>
      <c r="L19" s="55" t="s">
        <v>40</v>
      </c>
      <c r="M19" s="56" t="s">
        <v>42</v>
      </c>
      <c r="N19" s="52" t="s">
        <v>41</v>
      </c>
      <c r="O19" s="72"/>
      <c r="P19" s="73"/>
      <c r="Q19" s="73"/>
      <c r="R19" s="11"/>
    </row>
    <row r="20" spans="1:18" s="6" customFormat="1" ht="18" customHeight="1" x14ac:dyDescent="0.2">
      <c r="A20" s="158" t="s">
        <v>1</v>
      </c>
      <c r="B20" s="59">
        <v>50</v>
      </c>
      <c r="C20" s="60">
        <v>415</v>
      </c>
      <c r="D20" s="60">
        <v>1170</v>
      </c>
      <c r="E20" s="60">
        <v>24</v>
      </c>
      <c r="F20" s="61">
        <v>11.65</v>
      </c>
      <c r="G20" s="62">
        <v>0.59</v>
      </c>
      <c r="H20" s="63"/>
      <c r="I20" s="64"/>
      <c r="J20" s="65"/>
      <c r="K20" s="159">
        <f t="shared" ref="K20:K30" si="4">ROUNDUP(J20/F20,0)</f>
        <v>0</v>
      </c>
      <c r="L20" s="160">
        <f t="shared" ref="L20:L30" si="5">ROUND(K20,0)*F20</f>
        <v>0</v>
      </c>
      <c r="M20" s="299">
        <f t="shared" ref="M20:M30" si="6">K20*G20</f>
        <v>0</v>
      </c>
      <c r="N20" s="300">
        <f t="shared" ref="N20:N31" si="7">M20*25</f>
        <v>0</v>
      </c>
      <c r="O20" s="72"/>
      <c r="P20" s="73"/>
      <c r="Q20" s="73"/>
    </row>
    <row r="21" spans="1:18" s="6" customFormat="1" ht="18" customHeight="1" x14ac:dyDescent="0.2">
      <c r="A21" s="161" t="s">
        <v>1</v>
      </c>
      <c r="B21" s="67">
        <v>100</v>
      </c>
      <c r="C21" s="68">
        <v>415</v>
      </c>
      <c r="D21" s="68">
        <v>1170</v>
      </c>
      <c r="E21" s="68">
        <v>12</v>
      </c>
      <c r="F21" s="69">
        <v>5.83</v>
      </c>
      <c r="G21" s="70">
        <v>0.59</v>
      </c>
      <c r="H21" s="63"/>
      <c r="I21" s="64"/>
      <c r="J21" s="71"/>
      <c r="K21" s="159">
        <f t="shared" si="4"/>
        <v>0</v>
      </c>
      <c r="L21" s="160">
        <f t="shared" si="5"/>
        <v>0</v>
      </c>
      <c r="M21" s="301">
        <f t="shared" si="6"/>
        <v>0</v>
      </c>
      <c r="N21" s="302">
        <f t="shared" si="7"/>
        <v>0</v>
      </c>
      <c r="O21" s="72"/>
      <c r="P21" s="73"/>
      <c r="Q21" s="73"/>
    </row>
    <row r="22" spans="1:18" s="6" customFormat="1" ht="18" customHeight="1" thickBot="1" x14ac:dyDescent="0.25">
      <c r="A22" s="161" t="s">
        <v>1</v>
      </c>
      <c r="B22" s="74">
        <v>150</v>
      </c>
      <c r="C22" s="75">
        <v>415</v>
      </c>
      <c r="D22" s="75">
        <v>1170</v>
      </c>
      <c r="E22" s="75">
        <v>8</v>
      </c>
      <c r="F22" s="76">
        <v>3.88</v>
      </c>
      <c r="G22" s="77">
        <v>0.59</v>
      </c>
      <c r="H22" s="78"/>
      <c r="I22" s="79"/>
      <c r="J22" s="162"/>
      <c r="K22" s="163">
        <f t="shared" si="4"/>
        <v>0</v>
      </c>
      <c r="L22" s="164">
        <f t="shared" si="5"/>
        <v>0</v>
      </c>
      <c r="M22" s="315">
        <f t="shared" si="6"/>
        <v>0</v>
      </c>
      <c r="N22" s="316">
        <f t="shared" si="7"/>
        <v>0</v>
      </c>
      <c r="O22" s="72"/>
      <c r="P22" s="73"/>
      <c r="Q22" s="73"/>
    </row>
    <row r="23" spans="1:18" s="6" customFormat="1" ht="18" customHeight="1" thickTop="1" x14ac:dyDescent="0.2">
      <c r="A23" s="165" t="s">
        <v>1</v>
      </c>
      <c r="B23" s="81">
        <v>50</v>
      </c>
      <c r="C23" s="82">
        <v>565</v>
      </c>
      <c r="D23" s="82">
        <v>1170</v>
      </c>
      <c r="E23" s="82">
        <v>12</v>
      </c>
      <c r="F23" s="166">
        <v>7.9326000000000008</v>
      </c>
      <c r="G23" s="296">
        <v>0.41</v>
      </c>
      <c r="H23" s="167"/>
      <c r="I23" s="168"/>
      <c r="J23" s="87"/>
      <c r="K23" s="88">
        <f t="shared" si="4"/>
        <v>0</v>
      </c>
      <c r="L23" s="89">
        <f t="shared" si="5"/>
        <v>0</v>
      </c>
      <c r="M23" s="303">
        <f t="shared" si="6"/>
        <v>0</v>
      </c>
      <c r="N23" s="304">
        <f t="shared" si="7"/>
        <v>0</v>
      </c>
      <c r="O23" s="72"/>
      <c r="P23" s="73"/>
      <c r="Q23" s="73"/>
    </row>
    <row r="24" spans="1:18" s="6" customFormat="1" ht="18" customHeight="1" x14ac:dyDescent="0.2">
      <c r="A24" s="169" t="s">
        <v>1</v>
      </c>
      <c r="B24" s="170">
        <v>75</v>
      </c>
      <c r="C24" s="171">
        <v>565</v>
      </c>
      <c r="D24" s="171">
        <v>1170</v>
      </c>
      <c r="E24" s="171">
        <v>8</v>
      </c>
      <c r="F24" s="172">
        <v>5.2884000000000002</v>
      </c>
      <c r="G24" s="173">
        <v>0.41</v>
      </c>
      <c r="H24" s="174"/>
      <c r="I24" s="175"/>
      <c r="J24" s="94"/>
      <c r="K24" s="95">
        <f t="shared" si="4"/>
        <v>0</v>
      </c>
      <c r="L24" s="96">
        <f t="shared" si="5"/>
        <v>0</v>
      </c>
      <c r="M24" s="305">
        <f t="shared" si="6"/>
        <v>0</v>
      </c>
      <c r="N24" s="306">
        <f t="shared" si="7"/>
        <v>0</v>
      </c>
      <c r="O24" s="72"/>
      <c r="P24" s="73"/>
      <c r="Q24" s="73"/>
    </row>
    <row r="25" spans="1:18" s="6" customFormat="1" ht="18" customHeight="1" x14ac:dyDescent="0.2">
      <c r="A25" s="169" t="s">
        <v>1</v>
      </c>
      <c r="B25" s="170">
        <v>100</v>
      </c>
      <c r="C25" s="171">
        <v>565</v>
      </c>
      <c r="D25" s="171">
        <v>1170</v>
      </c>
      <c r="E25" s="171">
        <v>6</v>
      </c>
      <c r="F25" s="176">
        <v>3.9663000000000004</v>
      </c>
      <c r="G25" s="173">
        <v>0.41</v>
      </c>
      <c r="H25" s="174"/>
      <c r="I25" s="175"/>
      <c r="J25" s="94"/>
      <c r="K25" s="95">
        <f t="shared" si="4"/>
        <v>0</v>
      </c>
      <c r="L25" s="96">
        <f t="shared" si="5"/>
        <v>0</v>
      </c>
      <c r="M25" s="305">
        <f t="shared" si="6"/>
        <v>0</v>
      </c>
      <c r="N25" s="306">
        <f t="shared" si="7"/>
        <v>0</v>
      </c>
      <c r="O25" s="72"/>
      <c r="P25" s="73"/>
      <c r="Q25" s="73"/>
    </row>
    <row r="26" spans="1:18" s="6" customFormat="1" ht="18" customHeight="1" x14ac:dyDescent="0.2">
      <c r="A26" s="169" t="s">
        <v>1</v>
      </c>
      <c r="B26" s="170">
        <v>125</v>
      </c>
      <c r="C26" s="171">
        <v>565</v>
      </c>
      <c r="D26" s="171">
        <v>1170</v>
      </c>
      <c r="E26" s="171">
        <v>5</v>
      </c>
      <c r="F26" s="176">
        <v>3.30525</v>
      </c>
      <c r="G26" s="173">
        <v>0.41</v>
      </c>
      <c r="H26" s="174"/>
      <c r="I26" s="175"/>
      <c r="J26" s="94"/>
      <c r="K26" s="104">
        <f t="shared" si="4"/>
        <v>0</v>
      </c>
      <c r="L26" s="105">
        <f t="shared" si="5"/>
        <v>0</v>
      </c>
      <c r="M26" s="305">
        <f t="shared" si="6"/>
        <v>0</v>
      </c>
      <c r="N26" s="306">
        <f t="shared" si="7"/>
        <v>0</v>
      </c>
      <c r="O26" s="72"/>
      <c r="P26" s="73"/>
      <c r="Q26" s="73"/>
    </row>
    <row r="27" spans="1:18" s="6" customFormat="1" ht="18" customHeight="1" thickBot="1" x14ac:dyDescent="0.25">
      <c r="A27" s="169" t="s">
        <v>1</v>
      </c>
      <c r="B27" s="177">
        <v>150</v>
      </c>
      <c r="C27" s="178">
        <v>565</v>
      </c>
      <c r="D27" s="178">
        <v>1170</v>
      </c>
      <c r="E27" s="178">
        <v>4</v>
      </c>
      <c r="F27" s="179">
        <v>2.6442000000000001</v>
      </c>
      <c r="G27" s="297">
        <v>0.41</v>
      </c>
      <c r="H27" s="180"/>
      <c r="I27" s="181"/>
      <c r="J27" s="182"/>
      <c r="K27" s="183">
        <f t="shared" si="4"/>
        <v>0</v>
      </c>
      <c r="L27" s="184">
        <f t="shared" si="5"/>
        <v>0</v>
      </c>
      <c r="M27" s="317">
        <f t="shared" si="6"/>
        <v>0</v>
      </c>
      <c r="N27" s="318">
        <f t="shared" si="7"/>
        <v>0</v>
      </c>
      <c r="O27" s="72"/>
      <c r="P27" s="73"/>
      <c r="Q27" s="73"/>
    </row>
    <row r="28" spans="1:18" s="6" customFormat="1" ht="18" customHeight="1" thickTop="1" x14ac:dyDescent="0.2">
      <c r="A28" s="185" t="s">
        <v>1</v>
      </c>
      <c r="B28" s="186">
        <v>100</v>
      </c>
      <c r="C28" s="187">
        <v>870</v>
      </c>
      <c r="D28" s="187">
        <v>1170</v>
      </c>
      <c r="E28" s="187">
        <v>6</v>
      </c>
      <c r="F28" s="188">
        <v>6.1074000000000002</v>
      </c>
      <c r="G28" s="189">
        <v>0.62</v>
      </c>
      <c r="H28" s="190"/>
      <c r="I28" s="191"/>
      <c r="J28" s="192"/>
      <c r="K28" s="120">
        <f t="shared" si="4"/>
        <v>0</v>
      </c>
      <c r="L28" s="193">
        <f t="shared" si="5"/>
        <v>0</v>
      </c>
      <c r="M28" s="319">
        <f t="shared" si="6"/>
        <v>0</v>
      </c>
      <c r="N28" s="320">
        <f t="shared" si="7"/>
        <v>0</v>
      </c>
      <c r="O28" s="72"/>
      <c r="P28" s="73"/>
      <c r="Q28" s="73"/>
    </row>
    <row r="29" spans="1:18" s="6" customFormat="1" ht="18" customHeight="1" x14ac:dyDescent="0.2">
      <c r="A29" s="185" t="s">
        <v>1</v>
      </c>
      <c r="B29" s="194">
        <v>125</v>
      </c>
      <c r="C29" s="195">
        <v>870</v>
      </c>
      <c r="D29" s="195">
        <v>1170</v>
      </c>
      <c r="E29" s="195">
        <v>5</v>
      </c>
      <c r="F29" s="196">
        <v>5.0895000000000001</v>
      </c>
      <c r="G29" s="197">
        <v>0.64</v>
      </c>
      <c r="H29" s="198"/>
      <c r="I29" s="199"/>
      <c r="J29" s="124"/>
      <c r="K29" s="125">
        <f t="shared" si="4"/>
        <v>0</v>
      </c>
      <c r="L29" s="126">
        <f t="shared" si="5"/>
        <v>0</v>
      </c>
      <c r="M29" s="311">
        <f t="shared" si="6"/>
        <v>0</v>
      </c>
      <c r="N29" s="312">
        <f t="shared" si="7"/>
        <v>0</v>
      </c>
      <c r="O29" s="72"/>
      <c r="P29" s="73"/>
      <c r="Q29" s="73"/>
    </row>
    <row r="30" spans="1:18" s="6" customFormat="1" ht="18" customHeight="1" thickBot="1" x14ac:dyDescent="0.25">
      <c r="A30" s="200" t="s">
        <v>1</v>
      </c>
      <c r="B30" s="201">
        <v>150</v>
      </c>
      <c r="C30" s="202">
        <v>870</v>
      </c>
      <c r="D30" s="202">
        <v>1170</v>
      </c>
      <c r="E30" s="202">
        <v>4</v>
      </c>
      <c r="F30" s="203">
        <v>4.0716000000000001</v>
      </c>
      <c r="G30" s="204">
        <v>0.62</v>
      </c>
      <c r="H30" s="205"/>
      <c r="I30" s="206"/>
      <c r="J30" s="207"/>
      <c r="K30" s="208">
        <f t="shared" si="4"/>
        <v>0</v>
      </c>
      <c r="L30" s="209">
        <f t="shared" si="5"/>
        <v>0</v>
      </c>
      <c r="M30" s="321">
        <f t="shared" si="6"/>
        <v>0</v>
      </c>
      <c r="N30" s="322">
        <f t="shared" si="7"/>
        <v>0</v>
      </c>
      <c r="O30" s="72"/>
      <c r="P30" s="73"/>
      <c r="Q30" s="73"/>
    </row>
    <row r="31" spans="1:18" s="6" customFormat="1" ht="18" customHeight="1" thickTop="1" x14ac:dyDescent="0.2">
      <c r="A31" s="336" t="s">
        <v>37</v>
      </c>
      <c r="B31" s="210"/>
      <c r="C31" s="210"/>
      <c r="D31" s="210"/>
      <c r="E31" s="211"/>
      <c r="F31" s="212"/>
      <c r="G31" s="213"/>
      <c r="H31" s="213"/>
      <c r="I31" s="214"/>
      <c r="J31" s="355"/>
      <c r="K31" s="360">
        <f>SUM(K9:K30)</f>
        <v>0</v>
      </c>
      <c r="L31" s="215">
        <f>SUM(L9:L30)</f>
        <v>0</v>
      </c>
      <c r="M31" s="323">
        <f>SUM(M9:M30)</f>
        <v>0</v>
      </c>
      <c r="N31" s="334">
        <f t="shared" si="7"/>
        <v>0</v>
      </c>
      <c r="O31" s="72"/>
      <c r="P31" s="216"/>
      <c r="Q31" s="216"/>
      <c r="R31" s="10"/>
    </row>
    <row r="32" spans="1:18" s="6" customFormat="1" ht="30" customHeight="1" thickBot="1" x14ac:dyDescent="0.25">
      <c r="A32" s="337"/>
      <c r="B32" s="210"/>
      <c r="C32" s="210"/>
      <c r="D32" s="210"/>
      <c r="E32" s="211"/>
      <c r="F32" s="212"/>
      <c r="G32" s="213"/>
      <c r="H32" s="213"/>
      <c r="I32" s="214"/>
      <c r="J32" s="356" t="str">
        <f>IF((SUM(K31+K38)&lt;4),"ERISTEET + RIVEET", "ERISTEET JA RIVEET")</f>
        <v>ERISTEET + RIVEET</v>
      </c>
      <c r="K32" s="361" t="str">
        <f>IF((SUM(K31+K38)&lt;4),"4 PKT minimi!", "OK")</f>
        <v>4 PKT minimi!</v>
      </c>
      <c r="L32" s="215"/>
      <c r="M32" s="218"/>
      <c r="N32" s="335"/>
      <c r="O32" s="72"/>
      <c r="P32" s="73"/>
      <c r="Q32" s="73"/>
    </row>
    <row r="33" spans="1:17" ht="49.9" customHeight="1" thickTop="1" thickBot="1" x14ac:dyDescent="0.25">
      <c r="A33" s="292" t="s">
        <v>52</v>
      </c>
      <c r="B33" s="269" t="s">
        <v>4</v>
      </c>
      <c r="C33" s="223" t="s">
        <v>9</v>
      </c>
      <c r="D33" s="223" t="s">
        <v>10</v>
      </c>
      <c r="E33" s="223" t="s">
        <v>21</v>
      </c>
      <c r="F33" s="223" t="s">
        <v>36</v>
      </c>
      <c r="G33" s="223" t="s">
        <v>20</v>
      </c>
      <c r="H33" s="223"/>
      <c r="I33" s="224"/>
      <c r="J33" s="260" t="s">
        <v>58</v>
      </c>
      <c r="K33" s="226" t="s">
        <v>59</v>
      </c>
      <c r="L33" s="228" t="s">
        <v>60</v>
      </c>
      <c r="M33" s="228" t="s">
        <v>61</v>
      </c>
      <c r="N33" s="224" t="s">
        <v>62</v>
      </c>
      <c r="O33" s="21"/>
      <c r="P33" s="216"/>
      <c r="Q33" s="216"/>
    </row>
    <row r="34" spans="1:17" ht="15.75" thickBot="1" x14ac:dyDescent="0.25">
      <c r="A34" s="276"/>
      <c r="B34" s="277" t="s">
        <v>68</v>
      </c>
      <c r="C34" s="278"/>
      <c r="D34" s="278"/>
      <c r="E34" s="279">
        <v>12</v>
      </c>
      <c r="F34" s="274">
        <v>1</v>
      </c>
      <c r="G34" s="279">
        <v>0.2</v>
      </c>
      <c r="H34" s="280"/>
      <c r="I34" s="281"/>
      <c r="J34" s="237"/>
      <c r="K34" s="282">
        <f>ROUNDUP(J34/F34,0)</f>
        <v>0</v>
      </c>
      <c r="L34" s="282">
        <f>ROUND(K34,0)*F34</f>
        <v>0</v>
      </c>
      <c r="M34" s="331">
        <f>K34*G34</f>
        <v>0</v>
      </c>
      <c r="N34" s="330">
        <f>K34*E34</f>
        <v>0</v>
      </c>
      <c r="O34" s="21"/>
      <c r="P34" s="73"/>
      <c r="Q34" s="73"/>
    </row>
    <row r="35" spans="1:17" ht="15.75" thickBot="1" x14ac:dyDescent="0.25">
      <c r="A35" s="288"/>
      <c r="B35" s="286"/>
      <c r="C35" s="286"/>
      <c r="D35" s="286"/>
      <c r="E35" s="286"/>
      <c r="F35" s="286"/>
      <c r="G35" s="286"/>
      <c r="H35" s="286"/>
      <c r="I35" s="287"/>
      <c r="J35" s="286"/>
      <c r="K35" s="286"/>
      <c r="L35" s="286"/>
      <c r="M35" s="286"/>
      <c r="N35" s="287"/>
      <c r="O35" s="21"/>
      <c r="P35" s="216"/>
      <c r="Q35" s="216"/>
    </row>
    <row r="36" spans="1:17" ht="49.9" customHeight="1" thickTop="1" thickBot="1" x14ac:dyDescent="0.25">
      <c r="A36" s="295" t="s">
        <v>71</v>
      </c>
      <c r="B36" s="283" t="s">
        <v>4</v>
      </c>
      <c r="C36" s="284" t="s">
        <v>9</v>
      </c>
      <c r="D36" s="284" t="s">
        <v>10</v>
      </c>
      <c r="E36" s="284" t="s">
        <v>21</v>
      </c>
      <c r="F36" s="284" t="s">
        <v>36</v>
      </c>
      <c r="G36" s="284" t="s">
        <v>20</v>
      </c>
      <c r="H36" s="284"/>
      <c r="I36" s="285"/>
      <c r="J36" s="260" t="s">
        <v>58</v>
      </c>
      <c r="K36" s="226" t="s">
        <v>59</v>
      </c>
      <c r="L36" s="228" t="s">
        <v>60</v>
      </c>
      <c r="M36" s="228" t="s">
        <v>61</v>
      </c>
      <c r="N36" s="224" t="s">
        <v>62</v>
      </c>
      <c r="O36" s="21"/>
      <c r="P36" s="216"/>
      <c r="Q36" s="216"/>
    </row>
    <row r="37" spans="1:17" ht="15.75" thickBot="1" x14ac:dyDescent="0.25">
      <c r="A37" s="270"/>
      <c r="B37" s="273" t="s">
        <v>69</v>
      </c>
      <c r="C37" s="261"/>
      <c r="D37" s="261"/>
      <c r="E37" s="253">
        <v>12</v>
      </c>
      <c r="F37" s="233">
        <v>1</v>
      </c>
      <c r="G37" s="253">
        <v>0.5</v>
      </c>
      <c r="H37" s="262"/>
      <c r="I37" s="263"/>
      <c r="J37" s="298"/>
      <c r="K37" s="264">
        <f>ROUNDUP(J37/F37,0)</f>
        <v>0</v>
      </c>
      <c r="L37" s="264">
        <f>ROUND(K37,0)*F37</f>
        <v>0</v>
      </c>
      <c r="M37" s="326">
        <f>K37*G37</f>
        <v>0</v>
      </c>
      <c r="N37" s="327">
        <f>K37*E37</f>
        <v>0</v>
      </c>
      <c r="O37" s="21"/>
      <c r="P37" s="73"/>
      <c r="Q37" s="73"/>
    </row>
    <row r="38" spans="1:17" ht="16.5" thickTop="1" x14ac:dyDescent="0.25">
      <c r="A38" s="344" t="s">
        <v>39</v>
      </c>
      <c r="B38" s="345"/>
      <c r="C38" s="346"/>
      <c r="D38" s="346"/>
      <c r="E38" s="346"/>
      <c r="F38" s="346"/>
      <c r="G38" s="346"/>
      <c r="H38" s="346"/>
      <c r="I38" s="346"/>
      <c r="J38" s="357"/>
      <c r="K38" s="360">
        <f>SUM(K34+K37)</f>
        <v>0</v>
      </c>
      <c r="L38" s="346"/>
      <c r="M38" s="347">
        <f>SUM(M34:M37)</f>
        <v>0</v>
      </c>
      <c r="N38" s="348">
        <f>SUM(N34:N37)</f>
        <v>0</v>
      </c>
      <c r="O38" s="21"/>
      <c r="P38" s="289"/>
      <c r="Q38" s="289"/>
    </row>
    <row r="39" spans="1:17" ht="30" customHeight="1" thickBot="1" x14ac:dyDescent="0.25">
      <c r="A39" s="349"/>
      <c r="B39" s="350"/>
      <c r="C39" s="350"/>
      <c r="D39" s="350"/>
      <c r="E39" s="351"/>
      <c r="F39" s="352"/>
      <c r="G39" s="350"/>
      <c r="H39" s="350"/>
      <c r="I39" s="350"/>
      <c r="J39" s="356" t="str">
        <f>IF((SUM(K31+K38)&lt;4),"ERISTEET + RIVEET", "ERISTEET JA RIVEET")</f>
        <v>ERISTEET + RIVEET</v>
      </c>
      <c r="K39" s="361" t="str">
        <f>IF((SUM(K31+K38)&lt;4),"4 PKT minimi!", "OK")</f>
        <v>4 PKT minimi!</v>
      </c>
      <c r="L39" s="350"/>
      <c r="M39" s="353"/>
      <c r="N39" s="354"/>
      <c r="O39" s="21"/>
      <c r="P39" s="155"/>
      <c r="Q39" s="155"/>
    </row>
    <row r="40" spans="1:17" ht="16.5" thickTop="1" thickBot="1" x14ac:dyDescent="0.25">
      <c r="A40" s="332"/>
      <c r="B40" s="220"/>
      <c r="C40" s="220"/>
      <c r="D40" s="220"/>
      <c r="E40" s="221"/>
      <c r="F40" s="219"/>
      <c r="G40" s="220"/>
      <c r="H40" s="220"/>
      <c r="I40" s="220"/>
      <c r="J40" s="217"/>
      <c r="K40" s="217"/>
      <c r="L40" s="220"/>
      <c r="M40" s="222"/>
      <c r="N40" s="222"/>
      <c r="O40" s="21"/>
      <c r="P40" s="155"/>
      <c r="Q40" s="155"/>
    </row>
    <row r="41" spans="1:17" s="9" customFormat="1" ht="60" customHeight="1" thickTop="1" thickBot="1" x14ac:dyDescent="0.25">
      <c r="A41" s="333" t="s">
        <v>53</v>
      </c>
      <c r="B41" s="223" t="s">
        <v>8</v>
      </c>
      <c r="C41" s="223" t="s">
        <v>9</v>
      </c>
      <c r="D41" s="223" t="s">
        <v>10</v>
      </c>
      <c r="E41" s="223" t="s">
        <v>11</v>
      </c>
      <c r="F41" s="223" t="s">
        <v>16</v>
      </c>
      <c r="G41" s="223" t="s">
        <v>19</v>
      </c>
      <c r="H41" s="223"/>
      <c r="I41" s="224"/>
      <c r="J41" s="225" t="s">
        <v>56</v>
      </c>
      <c r="K41" s="226" t="s">
        <v>63</v>
      </c>
      <c r="L41" s="227" t="s">
        <v>40</v>
      </c>
      <c r="M41" s="228" t="s">
        <v>42</v>
      </c>
      <c r="N41" s="224" t="s">
        <v>41</v>
      </c>
      <c r="O41" s="229"/>
      <c r="P41" s="66"/>
      <c r="Q41" s="66"/>
    </row>
    <row r="42" spans="1:17" s="6" customFormat="1" ht="18" customHeight="1" thickBot="1" x14ac:dyDescent="0.25">
      <c r="A42" s="230"/>
      <c r="B42" s="420">
        <v>60</v>
      </c>
      <c r="C42" s="231">
        <v>130</v>
      </c>
      <c r="D42" s="231">
        <v>46</v>
      </c>
      <c r="E42" s="232">
        <v>10</v>
      </c>
      <c r="F42" s="274">
        <v>1</v>
      </c>
      <c r="G42" s="234">
        <v>0.03</v>
      </c>
      <c r="H42" s="235"/>
      <c r="I42" s="236"/>
      <c r="J42" s="237"/>
      <c r="K42" s="238">
        <f>ROUNDUP(J42/B42,0)</f>
        <v>0</v>
      </c>
      <c r="L42" s="238">
        <f>ROUND(K42,0)*B42</f>
        <v>0</v>
      </c>
      <c r="M42" s="324">
        <f>K42*G42</f>
        <v>0</v>
      </c>
      <c r="N42" s="325">
        <f>K42*E42</f>
        <v>0</v>
      </c>
      <c r="O42" s="72"/>
      <c r="P42" s="73"/>
      <c r="Q42" s="73"/>
    </row>
    <row r="43" spans="1:17" s="6" customFormat="1" ht="18" customHeight="1" thickBot="1" x14ac:dyDescent="0.25">
      <c r="A43" s="239"/>
      <c r="B43" s="240"/>
      <c r="C43" s="241"/>
      <c r="D43" s="241"/>
      <c r="E43" s="242"/>
      <c r="F43" s="275"/>
      <c r="G43" s="244"/>
      <c r="H43" s="244"/>
      <c r="I43" s="245"/>
      <c r="J43" s="356" t="str">
        <f>IF((SUM(K31+K38)&lt;4),"LISÄÄ ERISTE", "OK")</f>
        <v>LISÄÄ ERISTE</v>
      </c>
      <c r="K43" s="246"/>
      <c r="L43" s="247"/>
      <c r="M43" s="248"/>
      <c r="N43" s="249"/>
      <c r="O43" s="72"/>
      <c r="P43" s="73"/>
      <c r="Q43" s="73"/>
    </row>
    <row r="44" spans="1:17" s="9" customFormat="1" ht="60" customHeight="1" thickBot="1" x14ac:dyDescent="0.25">
      <c r="A44" s="49" t="s">
        <v>54</v>
      </c>
      <c r="B44" s="50" t="s">
        <v>2</v>
      </c>
      <c r="C44" s="51" t="s">
        <v>10</v>
      </c>
      <c r="D44" s="51" t="s">
        <v>8</v>
      </c>
      <c r="E44" s="51" t="s">
        <v>11</v>
      </c>
      <c r="F44" s="51" t="s">
        <v>16</v>
      </c>
      <c r="G44" s="51" t="s">
        <v>19</v>
      </c>
      <c r="H44" s="51"/>
      <c r="I44" s="52"/>
      <c r="J44" s="53" t="s">
        <v>64</v>
      </c>
      <c r="K44" s="54" t="s">
        <v>63</v>
      </c>
      <c r="L44" s="56" t="s">
        <v>43</v>
      </c>
      <c r="M44" s="56" t="s">
        <v>42</v>
      </c>
      <c r="N44" s="52" t="s">
        <v>41</v>
      </c>
      <c r="O44" s="229"/>
      <c r="P44" s="66"/>
      <c r="Q44" s="66"/>
    </row>
    <row r="45" spans="1:17" s="6" customFormat="1" ht="18" customHeight="1" thickBot="1" x14ac:dyDescent="0.25">
      <c r="A45" s="294"/>
      <c r="B45" s="251">
        <v>50</v>
      </c>
      <c r="C45" s="252">
        <v>25</v>
      </c>
      <c r="D45" s="253">
        <v>1.25</v>
      </c>
      <c r="E45" s="253">
        <v>0.5</v>
      </c>
      <c r="F45" s="233">
        <v>1</v>
      </c>
      <c r="G45" s="253">
        <v>0.01</v>
      </c>
      <c r="H45" s="254"/>
      <c r="I45" s="255"/>
      <c r="J45" s="298"/>
      <c r="K45" s="256">
        <f>ROUNDUP(J45/C45,0)</f>
        <v>0</v>
      </c>
      <c r="L45" s="256">
        <f>ROUND(K45,0)*C45</f>
        <v>0</v>
      </c>
      <c r="M45" s="326">
        <f>K45*G45</f>
        <v>0</v>
      </c>
      <c r="N45" s="327">
        <f>K45*E45</f>
        <v>0</v>
      </c>
      <c r="O45" s="72"/>
      <c r="P45" s="73"/>
      <c r="Q45" s="73"/>
    </row>
    <row r="46" spans="1:17" s="6" customFormat="1" ht="18" customHeight="1" thickTop="1" thickBot="1" x14ac:dyDescent="0.25">
      <c r="A46" s="359"/>
      <c r="B46" s="240"/>
      <c r="C46" s="241"/>
      <c r="D46" s="241"/>
      <c r="E46" s="242"/>
      <c r="F46" s="243"/>
      <c r="G46" s="244"/>
      <c r="H46" s="244"/>
      <c r="I46" s="257"/>
      <c r="J46" s="356" t="str">
        <f>IF((SUM(K31+K38)&lt;4),"LISÄÄ ERISTE", "OK")</f>
        <v>LISÄÄ ERISTE</v>
      </c>
      <c r="K46" s="246"/>
      <c r="L46" s="247"/>
      <c r="M46" s="248"/>
      <c r="N46" s="358"/>
      <c r="O46" s="72"/>
      <c r="P46" s="73"/>
      <c r="Q46" s="73"/>
    </row>
    <row r="47" spans="1:17" s="9" customFormat="1" ht="60" customHeight="1" thickTop="1" thickBot="1" x14ac:dyDescent="0.25">
      <c r="A47" s="293" t="s">
        <v>55</v>
      </c>
      <c r="B47" s="259" t="s">
        <v>4</v>
      </c>
      <c r="C47" s="223" t="s">
        <v>9</v>
      </c>
      <c r="D47" s="223" t="s">
        <v>10</v>
      </c>
      <c r="E47" s="223" t="s">
        <v>21</v>
      </c>
      <c r="F47" s="223" t="s">
        <v>17</v>
      </c>
      <c r="G47" s="223" t="s">
        <v>20</v>
      </c>
      <c r="H47" s="223"/>
      <c r="I47" s="224"/>
      <c r="J47" s="260" t="s">
        <v>58</v>
      </c>
      <c r="K47" s="226" t="s">
        <v>59</v>
      </c>
      <c r="L47" s="228" t="s">
        <v>44</v>
      </c>
      <c r="M47" s="228" t="s">
        <v>42</v>
      </c>
      <c r="N47" s="224" t="s">
        <v>41</v>
      </c>
      <c r="O47" s="229"/>
      <c r="P47" s="66"/>
      <c r="Q47" s="66"/>
    </row>
    <row r="48" spans="1:17" s="6" customFormat="1" ht="18" customHeight="1" thickBot="1" x14ac:dyDescent="0.25">
      <c r="A48" s="250"/>
      <c r="B48" s="251"/>
      <c r="C48" s="261"/>
      <c r="D48" s="261"/>
      <c r="E48" s="253">
        <v>0.35</v>
      </c>
      <c r="F48" s="233">
        <v>1</v>
      </c>
      <c r="G48" s="253">
        <v>0.01</v>
      </c>
      <c r="H48" s="262"/>
      <c r="I48" s="263"/>
      <c r="J48" s="298"/>
      <c r="K48" s="264">
        <f>ROUNDUP(J48/F48,0)</f>
        <v>0</v>
      </c>
      <c r="L48" s="264">
        <f>ROUND(K48,0)*F48</f>
        <v>0</v>
      </c>
      <c r="M48" s="326">
        <f>K48*G48</f>
        <v>0</v>
      </c>
      <c r="N48" s="327">
        <f>K48*E48</f>
        <v>0</v>
      </c>
      <c r="O48" s="72"/>
      <c r="P48" s="73"/>
      <c r="Q48" s="73"/>
    </row>
    <row r="49" spans="1:17" ht="31.5" thickTop="1" thickBot="1" x14ac:dyDescent="0.3">
      <c r="A49" s="362" t="s">
        <v>38</v>
      </c>
      <c r="B49" s="363"/>
      <c r="C49" s="363"/>
      <c r="D49" s="363"/>
      <c r="E49" s="363"/>
      <c r="F49" s="364"/>
      <c r="G49" s="365"/>
      <c r="H49" s="365"/>
      <c r="I49" s="363"/>
      <c r="J49" s="356" t="str">
        <f>IF((SUM(K31+K38)&lt;4),"LISÄÄ ERISTE", "OK")</f>
        <v>LISÄÄ ERISTE</v>
      </c>
      <c r="K49" s="366"/>
      <c r="L49" s="366"/>
      <c r="M49" s="367">
        <f>SUM(M42:M48)</f>
        <v>0</v>
      </c>
      <c r="N49" s="368">
        <f>SUM(N42:N48)</f>
        <v>0</v>
      </c>
      <c r="O49" s="21"/>
      <c r="P49" s="216"/>
      <c r="Q49" s="216"/>
    </row>
    <row r="50" spans="1:17" ht="45" customHeight="1" thickTop="1" thickBot="1" x14ac:dyDescent="0.25">
      <c r="A50" s="271"/>
      <c r="B50" s="271"/>
      <c r="C50"/>
      <c r="D50"/>
      <c r="E50"/>
      <c r="F50"/>
      <c r="G50"/>
      <c r="H50"/>
      <c r="I50"/>
      <c r="J50"/>
      <c r="K50"/>
      <c r="L50"/>
      <c r="M50" s="361" t="str">
        <f>IF((SUM(K31+K38)&lt;4),"korjaa minimipakaus-määrän!", "OK")</f>
        <v>korjaa minimipakaus-määrän!</v>
      </c>
      <c r="N50" s="361" t="str">
        <f>IF((SUM(K31+K38)&lt;4),"4 PKT minimi!", "OK")</f>
        <v>4 PKT minimi!</v>
      </c>
      <c r="O50" s="21"/>
      <c r="P50" s="21"/>
      <c r="Q50" s="21"/>
    </row>
    <row r="51" spans="1:17" ht="17.25" thickTop="1" thickBot="1" x14ac:dyDescent="0.3">
      <c r="A51" s="290" t="s">
        <v>45</v>
      </c>
      <c r="B51" s="291"/>
      <c r="C51" s="291"/>
      <c r="D51" s="291"/>
      <c r="E51" s="291"/>
      <c r="F51" s="291"/>
      <c r="G51" s="291"/>
      <c r="H51" s="291"/>
      <c r="I51" s="291"/>
      <c r="J51" s="291"/>
      <c r="K51" s="291"/>
      <c r="L51" s="291"/>
      <c r="M51" s="329">
        <f>M31+M38+M49</f>
        <v>0</v>
      </c>
      <c r="N51" s="328">
        <f>N31+N38+N49</f>
        <v>0</v>
      </c>
      <c r="O51" s="21"/>
      <c r="P51" s="272"/>
      <c r="Q51" s="272"/>
    </row>
    <row r="52" spans="1:17" ht="16.149999999999999" customHeight="1" thickTop="1" thickBot="1" x14ac:dyDescent="0.3">
      <c r="A52" s="258"/>
      <c r="B52" s="258"/>
      <c r="C52" s="258"/>
      <c r="D52" s="258"/>
      <c r="E52" s="258"/>
      <c r="F52" s="258"/>
      <c r="G52" s="258"/>
      <c r="H52" s="258"/>
      <c r="I52" s="258"/>
      <c r="J52" s="258"/>
      <c r="K52" s="258"/>
      <c r="L52" s="258"/>
      <c r="M52" s="361"/>
      <c r="N52" s="361"/>
      <c r="O52" s="21"/>
      <c r="P52" s="265"/>
      <c r="Q52" s="265"/>
    </row>
    <row r="53" spans="1:17" ht="15" customHeight="1" thickTop="1" x14ac:dyDescent="0.25">
      <c r="A53" s="369" t="s">
        <v>34</v>
      </c>
      <c r="B53" s="370"/>
      <c r="C53" s="370"/>
      <c r="D53" s="371"/>
      <c r="E53" s="371"/>
      <c r="F53" s="371"/>
      <c r="G53" s="371"/>
      <c r="H53" s="371"/>
      <c r="I53" s="371"/>
      <c r="J53" s="371"/>
      <c r="K53" s="371"/>
      <c r="L53" s="371"/>
      <c r="M53" s="372"/>
      <c r="N53" s="373" t="s">
        <v>48</v>
      </c>
      <c r="O53" s="21"/>
      <c r="P53" s="265"/>
      <c r="Q53" s="265"/>
    </row>
    <row r="54" spans="1:17" ht="15" customHeight="1" x14ac:dyDescent="0.25">
      <c r="A54" s="374" t="s">
        <v>35</v>
      </c>
      <c r="B54" s="375"/>
      <c r="C54" s="375"/>
      <c r="D54" s="376"/>
      <c r="E54" s="376"/>
      <c r="F54" s="376"/>
      <c r="G54" s="376"/>
      <c r="H54" s="376"/>
      <c r="I54" s="376"/>
      <c r="J54" s="376"/>
      <c r="K54" s="376"/>
      <c r="L54" s="376"/>
      <c r="M54" s="377"/>
      <c r="N54" s="378" t="s">
        <v>49</v>
      </c>
      <c r="O54" s="21"/>
      <c r="P54" s="265"/>
      <c r="Q54" s="265"/>
    </row>
    <row r="55" spans="1:17" s="7" customFormat="1" ht="15" customHeight="1" x14ac:dyDescent="0.25">
      <c r="A55" s="374" t="s">
        <v>33</v>
      </c>
      <c r="B55" s="379"/>
      <c r="C55" s="379"/>
      <c r="D55" s="379"/>
      <c r="E55" s="379"/>
      <c r="F55" s="379"/>
      <c r="G55" s="380"/>
      <c r="H55" s="380"/>
      <c r="I55" s="379"/>
      <c r="J55" s="381"/>
      <c r="K55" s="381"/>
      <c r="L55" s="381"/>
      <c r="M55" s="382"/>
      <c r="N55" s="378" t="s">
        <v>47</v>
      </c>
      <c r="O55" s="266"/>
      <c r="P55" s="266"/>
      <c r="Q55" s="266"/>
    </row>
    <row r="56" spans="1:17" ht="15" customHeight="1" x14ac:dyDescent="0.25">
      <c r="A56" s="383"/>
      <c r="B56" s="408" t="s">
        <v>23</v>
      </c>
      <c r="C56" s="408"/>
      <c r="D56" s="408"/>
      <c r="E56" s="408"/>
      <c r="F56" s="408"/>
      <c r="G56" s="408"/>
      <c r="H56" s="408"/>
      <c r="I56" s="408"/>
      <c r="J56" s="408"/>
      <c r="K56" s="408"/>
      <c r="L56" s="408"/>
      <c r="M56" s="421" t="s">
        <v>72</v>
      </c>
      <c r="N56" s="419"/>
      <c r="O56" s="21"/>
      <c r="P56" s="21"/>
      <c r="Q56" s="21"/>
    </row>
    <row r="57" spans="1:17" ht="15" customHeight="1" x14ac:dyDescent="0.2">
      <c r="A57" s="339"/>
      <c r="B57" s="16"/>
      <c r="C57" s="16"/>
      <c r="D57" s="16"/>
      <c r="E57" s="16"/>
      <c r="F57" s="16"/>
      <c r="G57" s="16"/>
      <c r="H57" s="16"/>
      <c r="I57" s="384"/>
      <c r="J57" s="15"/>
      <c r="K57" s="15"/>
      <c r="L57" s="15"/>
      <c r="M57" s="19"/>
      <c r="N57" s="20"/>
      <c r="O57" s="21"/>
      <c r="P57" s="21"/>
      <c r="Q57" s="21"/>
    </row>
    <row r="58" spans="1:17" ht="15" customHeight="1" thickBot="1" x14ac:dyDescent="0.25">
      <c r="A58" s="385"/>
      <c r="B58" s="411" t="s">
        <v>24</v>
      </c>
      <c r="C58" s="411"/>
      <c r="D58" s="411"/>
      <c r="E58" s="411"/>
      <c r="F58" s="411"/>
      <c r="G58" s="411"/>
      <c r="H58" s="411"/>
      <c r="I58" s="409"/>
      <c r="J58" s="410"/>
      <c r="K58" s="410"/>
      <c r="L58" s="410"/>
      <c r="M58" s="386"/>
      <c r="N58" s="387"/>
      <c r="O58" s="21"/>
      <c r="P58" s="21"/>
      <c r="Q58" s="21"/>
    </row>
    <row r="59" spans="1:17" ht="16.5" thickTop="1" thickBot="1" x14ac:dyDescent="0.25"/>
    <row r="60" spans="1:17" ht="18" customHeight="1" thickTop="1" x14ac:dyDescent="0.2">
      <c r="A60" s="388" t="s">
        <v>32</v>
      </c>
      <c r="B60" s="389"/>
      <c r="C60" s="389"/>
      <c r="D60" s="389"/>
      <c r="E60" s="389"/>
      <c r="F60" s="389"/>
      <c r="G60" s="389"/>
      <c r="H60" s="389"/>
      <c r="I60" s="390"/>
      <c r="J60" s="391" t="s">
        <v>31</v>
      </c>
      <c r="K60" s="392"/>
      <c r="L60" s="392"/>
      <c r="M60" s="393"/>
      <c r="N60" s="394"/>
    </row>
    <row r="61" spans="1:17" ht="18" customHeight="1" x14ac:dyDescent="0.2">
      <c r="A61" s="395" t="s">
        <v>65</v>
      </c>
      <c r="B61" s="396"/>
      <c r="C61" s="396"/>
      <c r="D61" s="396"/>
      <c r="E61" s="396"/>
      <c r="F61" s="396"/>
      <c r="G61" s="396"/>
      <c r="H61" s="396"/>
      <c r="I61" s="397"/>
      <c r="J61" s="398" t="s">
        <v>46</v>
      </c>
      <c r="K61" s="399"/>
      <c r="L61" s="399"/>
      <c r="M61" s="400"/>
      <c r="N61" s="401"/>
    </row>
    <row r="62" spans="1:17" ht="18" customHeight="1" thickBot="1" x14ac:dyDescent="0.3">
      <c r="A62" s="425" t="s">
        <v>72</v>
      </c>
      <c r="B62" s="411" t="s">
        <v>73</v>
      </c>
      <c r="C62" s="423" t="s">
        <v>74</v>
      </c>
      <c r="D62" s="422" t="s">
        <v>75</v>
      </c>
      <c r="E62" s="411"/>
      <c r="F62" s="405"/>
      <c r="G62" s="405"/>
      <c r="H62" s="402"/>
      <c r="I62" s="403"/>
      <c r="J62" s="404" t="s">
        <v>30</v>
      </c>
      <c r="K62" s="405"/>
      <c r="L62" s="405"/>
      <c r="M62" s="406"/>
      <c r="N62" s="407"/>
    </row>
    <row r="63" spans="1:17" ht="15.75" thickTop="1" x14ac:dyDescent="0.2"/>
    <row r="64" spans="1:17" x14ac:dyDescent="0.2">
      <c r="A64" s="424"/>
    </row>
  </sheetData>
  <sheetProtection algorithmName="SHA-512" hashValue="36qopt/2/2H4EcQKpSja8PwVxdMwgL+xyxntOo2Bx7j5Dba5rTCtkm+ze6PqFDCy3e3POD2yb01dcaeSNW6h3w==" saltValue="XUBSA/TlibWMp1DV5pIEuA==" spinCount="100000" sheet="1" objects="1" scenarios="1"/>
  <phoneticPr fontId="4" type="noConversion"/>
  <conditionalFormatting sqref="K32">
    <cfRule type="containsText" dxfId="25" priority="23" stopIfTrue="1" operator="containsText" text="OK">
      <formula>NOT(ISERROR(SEARCH("OK",K32)))</formula>
    </cfRule>
    <cfRule type="containsText" dxfId="24" priority="24" stopIfTrue="1" operator="containsText" text="minimi">
      <formula>NOT(ISERROR(SEARCH("minimi",K32)))</formula>
    </cfRule>
  </conditionalFormatting>
  <conditionalFormatting sqref="K31">
    <cfRule type="cellIs" dxfId="23" priority="40" stopIfTrue="1" operator="greaterThanOrEqual">
      <formula>4</formula>
    </cfRule>
    <cfRule type="cellIs" dxfId="22" priority="41" stopIfTrue="1" operator="lessThan">
      <formula>4</formula>
    </cfRule>
  </conditionalFormatting>
  <conditionalFormatting sqref="K39:K40">
    <cfRule type="containsText" dxfId="21" priority="38" stopIfTrue="1" operator="containsText" text="minimi">
      <formula>NOT(ISERROR(SEARCH("minimi",K39)))</formula>
    </cfRule>
    <cfRule type="containsText" dxfId="20" priority="39" stopIfTrue="1" operator="containsText" text="OK">
      <formula>NOT(ISERROR(SEARCH("OK",K39)))</formula>
    </cfRule>
  </conditionalFormatting>
  <conditionalFormatting sqref="K38">
    <cfRule type="cellIs" dxfId="19" priority="36" stopIfTrue="1" operator="greaterThanOrEqual">
      <formula>4</formula>
    </cfRule>
    <cfRule type="cellIs" dxfId="18" priority="37" stopIfTrue="1" operator="lessThan">
      <formula>4</formula>
    </cfRule>
  </conditionalFormatting>
  <conditionalFormatting sqref="J32">
    <cfRule type="containsText" dxfId="17" priority="18" stopIfTrue="1" operator="containsText" text="ERISTEET JA RIVEET">
      <formula>NOT(ISERROR(SEARCH("ERISTEET JA RIVEET",J32)))</formula>
    </cfRule>
    <cfRule type="containsText" dxfId="16" priority="19" stopIfTrue="1" operator="containsText" text="ERISTEET + RIVEET">
      <formula>NOT(ISERROR(SEARCH("ERISTEET + RIVEET",J32)))</formula>
    </cfRule>
  </conditionalFormatting>
  <conditionalFormatting sqref="J39:J40">
    <cfRule type="containsText" dxfId="15" priority="16" stopIfTrue="1" operator="containsText" text="ERISTEET JA RIVEET">
      <formula>NOT(ISERROR(SEARCH("ERISTEET JA RIVEET",J39)))</formula>
    </cfRule>
    <cfRule type="containsText" dxfId="14" priority="17" stopIfTrue="1" operator="containsText" text="ERISTEET + RIVEET">
      <formula>NOT(ISERROR(SEARCH("ERISTEET + RIVEET",J39)))</formula>
    </cfRule>
  </conditionalFormatting>
  <conditionalFormatting sqref="M52">
    <cfRule type="containsText" dxfId="13" priority="14" stopIfTrue="1" operator="containsText" text="OK">
      <formula>NOT(ISERROR(SEARCH("OK",M52)))</formula>
    </cfRule>
    <cfRule type="containsText" dxfId="12" priority="15" stopIfTrue="1" operator="containsText" text="minimi">
      <formula>NOT(ISERROR(SEARCH("minimi",M52)))</formula>
    </cfRule>
  </conditionalFormatting>
  <conditionalFormatting sqref="N52">
    <cfRule type="containsText" dxfId="11" priority="12" stopIfTrue="1" operator="containsText" text="OK">
      <formula>NOT(ISERROR(SEARCH("OK",N52)))</formula>
    </cfRule>
    <cfRule type="containsText" dxfId="10" priority="13" stopIfTrue="1" operator="containsText" text="minimi">
      <formula>NOT(ISERROR(SEARCH("minimi",N52)))</formula>
    </cfRule>
  </conditionalFormatting>
  <conditionalFormatting sqref="M50">
    <cfRule type="containsText" dxfId="9" priority="10" stopIfTrue="1" operator="containsText" text="OK">
      <formula>NOT(ISERROR(SEARCH("OK",M50)))</formula>
    </cfRule>
    <cfRule type="containsText" dxfId="8" priority="11" stopIfTrue="1" operator="containsText" text="minimi">
      <formula>NOT(ISERROR(SEARCH("minimi",M50)))</formula>
    </cfRule>
  </conditionalFormatting>
  <conditionalFormatting sqref="N50">
    <cfRule type="containsText" dxfId="7" priority="8" stopIfTrue="1" operator="containsText" text="OK">
      <formula>NOT(ISERROR(SEARCH("OK",N50)))</formula>
    </cfRule>
    <cfRule type="containsText" dxfId="6" priority="9" stopIfTrue="1" operator="containsText" text="minimi">
      <formula>NOT(ISERROR(SEARCH("minimi",N50)))</formula>
    </cfRule>
  </conditionalFormatting>
  <conditionalFormatting sqref="J43">
    <cfRule type="containsText" dxfId="5" priority="6" stopIfTrue="1" operator="containsText" text="OK">
      <formula>NOT(ISERROR(SEARCH("OK",J43)))</formula>
    </cfRule>
    <cfRule type="containsText" dxfId="4" priority="7" stopIfTrue="1" operator="containsText" text="LISÄÄ ERISTE">
      <formula>NOT(ISERROR(SEARCH("LISÄÄ ERISTE",J43)))</formula>
    </cfRule>
  </conditionalFormatting>
  <conditionalFormatting sqref="J49">
    <cfRule type="containsText" dxfId="3" priority="3" stopIfTrue="1" operator="containsText" text="OK">
      <formula>NOT(ISERROR(SEARCH("OK",J49)))</formula>
    </cfRule>
    <cfRule type="containsText" dxfId="2" priority="4" stopIfTrue="1" operator="containsText" text="LISÄÄ ERISTE">
      <formula>NOT(ISERROR(SEARCH("LISÄÄ ERISTE",J49)))</formula>
    </cfRule>
  </conditionalFormatting>
  <conditionalFormatting sqref="J46">
    <cfRule type="containsText" dxfId="1" priority="1" stopIfTrue="1" operator="containsText" text="OK">
      <formula>NOT(ISERROR(SEARCH("OK",J46)))</formula>
    </cfRule>
    <cfRule type="containsText" dxfId="0" priority="2" stopIfTrue="1" operator="containsText" text="LISÄÄ ERISTE">
      <formula>NOT(ISERROR(SEARCH("LISÄÄ ERISTE",J46)))</formula>
    </cfRule>
  </conditionalFormatting>
  <dataValidations xWindow="1298" yWindow="590" count="15">
    <dataValidation type="decimal" operator="greaterThanOrEqual" allowBlank="1" showInputMessage="1" showErrorMessage="1" error="Pyydämme huomioimaan minimipakkausmäärän (rulla = 60m2)" prompt="Pyydämme huomioimaan minimi eristepakkausmäärän (4 kpl/pkt)" sqref="J42" xr:uid="{00000000-0002-0000-0000-000000000000}">
      <formula1>B42</formula1>
    </dataValidation>
    <dataValidation type="decimal" operator="greaterThanOrEqual" allowBlank="1" showInputMessage="1" showErrorMessage="1" error="please observe minimum package amount (m2/pkt)" sqref="J31" xr:uid="{00000000-0002-0000-0000-000001000000}">
      <formula1>F31</formula1>
    </dataValidation>
    <dataValidation type="decimal" operator="greaterThanOrEqual" allowBlank="1" showInputMessage="1" showErrorMessage="1" error="Pyydämme huomioimaan minimipakkausmäärän (m2/pkt)" prompt="Pyydämme huomioimaan minimi eristepakkausmäärän (4 kpl/pkt)" sqref="J20:J30 J9:J17" xr:uid="{00000000-0002-0000-0000-000002000000}">
      <formula1>F9</formula1>
    </dataValidation>
    <dataValidation type="whole" operator="greaterThanOrEqual" allowBlank="1" showInputMessage="1" showErrorMessage="1" error="Pyydämme huomioimaan minimitilausmäärän (4 pkt.)" prompt="Tämä on tulossarake. Täytä tarvitsemasi m2-määrä vasemmalla olevaan vihreään sarakkeeseen." sqref="L31 K20:L30 M20:N31 K9:N17" xr:uid="{00000000-0002-0000-0000-000003000000}">
      <formula1>4</formula1>
    </dataValidation>
    <dataValidation type="custom" operator="greaterThan" allowBlank="1" showInputMessage="1" showErrorMessage="1" error="Pyydämme huomioimaan minimitilausmäärän (4 pkt.)" prompt="Pyydämme huomioimaan minimiyhteistilausmäärän (4 pkt)._x000a_Tämä on tulossarake. Täytä tarvitsemasi m2-määrä vasemmalla olevaan vihreään sarakkeeseen." sqref="K31" xr:uid="{00000000-0002-0000-0000-000004000000}">
      <formula1>K31&gt;4</formula1>
    </dataValidation>
    <dataValidation allowBlank="1" showInputMessage="1" showErrorMessage="1" prompt="Tämä on tulossarake. Täytä tarvitsemasi m2-määrä vasemmalla olevaan vihreään sarakkeeseen." sqref="K42:N42" xr:uid="{00000000-0002-0000-0000-000005000000}"/>
    <dataValidation allowBlank="1" showInputMessage="1" showErrorMessage="1" prompt="Tämä on tulossarake. Täytä tarvitsemasi m-määrä vasemmalla olevaan vihreään sarakkeeseen." sqref="K45:N45" xr:uid="{00000000-0002-0000-0000-000006000000}"/>
    <dataValidation allowBlank="1" showInputMessage="1" showErrorMessage="1" prompt="Tämä on tulossarake. Täytä tarvitsemasi kpl.-määrä vasemmalla olevaan vihreään sarakkeeseen." sqref="K48:N48 K37:N37 K34:N34 M38:N38" xr:uid="{00000000-0002-0000-0000-000007000000}"/>
    <dataValidation allowBlank="1" showInputMessage="1" showErrorMessage="1" prompt="Tämä on tulossarake. Täytä tarvitsemasi määrä vasemmalla olevaan vihreään sarakkeeseen." sqref="M49:N49 M53:M54 M51:N51" xr:uid="{00000000-0002-0000-0000-000008000000}"/>
    <dataValidation allowBlank="1" showInputMessage="1" showErrorMessage="1" prompt="Merkitse valittavaan kenttään X" sqref="A56 A58" xr:uid="{00000000-0002-0000-0000-000009000000}"/>
    <dataValidation type="decimal" operator="greaterThanOrEqual" allowBlank="1" showInputMessage="1" showErrorMessage="1" error="Pyydämme huomioimaan minimipakkausmäärän (rulla = 25m)" prompt="Pyydämme huomioimaan minimi eristepakkausmäärän (4 kpl/pkt)" sqref="J45" xr:uid="{00000000-0002-0000-0000-00000A000000}">
      <formula1>C45</formula1>
    </dataValidation>
    <dataValidation type="decimal" operator="greaterThanOrEqual" allowBlank="1" showInputMessage="1" showErrorMessage="1" error="Pyydämme huomioimaan minimipakkausmäärän (myyntierä = 1 saha)" prompt="Pyydämme huomioimaan minimi eristepakkausmäärän (4 kpl/pkt)" sqref="J48" xr:uid="{00000000-0002-0000-0000-00000B000000}">
      <formula1>F48</formula1>
    </dataValidation>
    <dataValidation type="decimal" operator="greaterThanOrEqual" allowBlank="1" showInputMessage="1" showErrorMessage="1" error="Pyydämme huomioimaan minimipakkausmäärän (myyntierä = 1 säkki)" prompt="Pyydämme huomioimaan minimi eristepakkausmäärän (4 kpl/pkt)" sqref="J37 J34" xr:uid="{00000000-0002-0000-0000-00000C000000}">
      <formula1>F34</formula1>
    </dataValidation>
    <dataValidation allowBlank="1" showInputMessage="1" showErrorMessage="1" prompt="Täytä toimitus postinumerosi" sqref="N56" xr:uid="{00000000-0002-0000-0000-00000D000000}"/>
    <dataValidation type="custom" operator="greaterThan" allowBlank="1" showInputMessage="1" showErrorMessage="1" error="Pyydämme huomioimaan minimitilausmäärän (4 pkt.)" prompt="Pyydämme huomioimaan minimiyhteistilausmäärän (4 pkt)._x000a_Tämä on tulossarake. Täytä tarvitsemasi kpl.-määrä vasemmalla olevaan vihreään sarakkeeseen." sqref="K38" xr:uid="{00000000-0002-0000-0000-00000E000000}">
      <formula1>(K38+K31)&gt;4</formula1>
    </dataValidation>
  </dataValidations>
  <hyperlinks>
    <hyperlink ref="C6" location="TILAUS!J41" display="ILMANSULKURAKENNUSPAPERIT," xr:uid="{00000000-0004-0000-0000-000000000000}"/>
    <hyperlink ref="G6" location="TILAUS!J49" display="ja PELLAVAERISTEKÄSISAHA" xr:uid="{00000000-0004-0000-0000-000001000000}"/>
    <hyperlink ref="A19" r:id="rId1" display="https://www.isolina.com/fi/eriste.cfm" xr:uid="{00000000-0004-0000-0000-000002000000}"/>
    <hyperlink ref="A41" r:id="rId2" display="https://www.isolina.com/fi/eriste-ilmansulkurakennuspaperit.cfm" xr:uid="{00000000-0004-0000-0000-000003000000}"/>
    <hyperlink ref="A47" r:id="rId3" display="https://www.isolina.com/fi/eriste-pellava-saha.cfm" xr:uid="{00000000-0004-0000-0000-000004000000}"/>
    <hyperlink ref="A44" r:id="rId4" display="https://www.isolina.com/fi/eriste-ilmansulkurakennuspaperit.cfm" xr:uid="{00000000-0004-0000-0000-000005000000}"/>
    <hyperlink ref="F6" r:id="rId5" xr:uid="{00000000-0004-0000-0000-000006000000}"/>
    <hyperlink ref="C6:E6" r:id="rId6" display="ILMANSULKURAKENNUSPAPERIT," xr:uid="{00000000-0004-0000-0000-000007000000}"/>
    <hyperlink ref="G6:I6" r:id="rId7" display="ja PELLAVAERISTEKÄSISAHA" xr:uid="{00000000-0004-0000-0000-000008000000}"/>
    <hyperlink ref="A33" r:id="rId8" display="https://www.isolina.com/fi/eriste-nauhat.cfm" xr:uid="{00000000-0004-0000-0000-000009000000}"/>
    <hyperlink ref="A36" r:id="rId9" display="ERISTE-RIVE" xr:uid="{00000000-0004-0000-0000-00000A000000}"/>
    <hyperlink ref="B56:J56" location="TARJOUSPYYNTÖ!A62" display="Haluan, että tuotteet toimitetaan minulle. Rahtihinta ilmoitetaan tilausvahvistuksessa / tarjouksessa. Toimitusaika noin viikko maksun jälkeen." xr:uid="{00000000-0004-0000-0000-00000B000000}"/>
    <hyperlink ref="B58:L58" location="TARJOUSPYYNTÖ!A64" display="Haluan noutaa tuotteet tehtaalta. Tavarat ovat noudettavissa maksun saavuttua." xr:uid="{00000000-0004-0000-0000-00000C000000}"/>
    <hyperlink ref="A1" r:id="rId10" xr:uid="{00000000-0004-0000-0000-00000D000000}"/>
    <hyperlink ref="A1:N1" r:id="rId11" display="Täytä ja lähetä sähköpostilla osoitteeseen info@isolina.com" xr:uid="{00000000-0004-0000-0000-00000E000000}"/>
    <hyperlink ref="A8" r:id="rId12" display="https://www.isolina.com/fi/eriste.cfm" xr:uid="{00000000-0004-0000-0000-00000F000000}"/>
    <hyperlink ref="B58" location="TARJOUSPYYNTÖ!A61" display="Haluan noutaa tuotteet tehtaalta. Tavarat ovat noudettavissa maksun saavuttua." xr:uid="{00000000-0004-0000-0000-000010000000}"/>
    <hyperlink ref="B56" location="TARJOUSPYYNTÖ!A59" display="Haluan, että tuotteet toimitetaan minulle. Rahtihinta ilmoitetaan tilausvahvistuksessa / tarjouksessa. Toimitusaika noin viikko maksun jälkeen." xr:uid="{00000000-0004-0000-0000-000011000000}"/>
    <hyperlink ref="B58:G58" location="TARJOUSPYYNTÖ!A61" display="Haluan noutaa tuotteet tehtaalta. Tavarat ovat noudettavissa maksun saavuttua." xr:uid="{00000000-0004-0000-0000-000012000000}"/>
    <hyperlink ref="B56:L56" location="TARJOUSPYYNTÖ!A59" display="Haluan, että tuotteet toimitetaan minulle. Rahtihinta ilmoitetaan tilausvahvistuksessa / tarjouksessa. Toimitusaika noin viikko maksun jälkeen." xr:uid="{00000000-0004-0000-0000-000013000000}"/>
    <hyperlink ref="B62" r:id="rId13" xr:uid="{00000000-0004-0000-0000-000014000000}"/>
    <hyperlink ref="D62:E62" r:id="rId14" display="jälleenmyyjän kautta" xr:uid="{00000000-0004-0000-0000-000015000000}"/>
  </hyperlinks>
  <printOptions horizontalCentered="1" verticalCentered="1"/>
  <pageMargins left="0.35433070866141736" right="0.35433070866141736" top="0.39370078740157483" bottom="0.39370078740157483" header="0" footer="0"/>
  <pageSetup paperSize="9" scale="52" orientation="portrait" r:id="rId1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TARJOUSPYYNTÖ</vt:lpstr>
      <vt:lpstr>TARJOUSPYYNTÖ!Print_Area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2012-06-22T13:57:23Z</dcterms:created>
  <dcterms:modified xsi:type="dcterms:W3CDTF">2026-01-09T14:13:31Z</dcterms:modified>
</cp:coreProperties>
</file>